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Svfile02\所属別共有\行財政構造改革推進課\【 財政グループ 】\決算関係（決算統計・公共施設・財政状況資料集）\【財政状況資料集】\【R2年度】040302（310回答〆）令和２年度財政状況資料集の作成及び提出について\回答\"/>
    </mc:Choice>
  </mc:AlternateContent>
  <xr:revisionPtr revIDLastSave="0" documentId="13_ncr:1_{863ED576-03EB-430C-87D7-43D7BC8C6843}" xr6:coauthVersionLast="43" xr6:coauthVersionMax="43" xr10:uidLastSave="{00000000-0000-0000-0000-000000000000}"/>
  <bookViews>
    <workbookView xWindow="-25320" yWindow="-585" windowWidth="25440" windowHeight="15390" firstSheet="10"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W38" i="10"/>
  <c r="BW39" i="10" s="1"/>
  <c r="BW40" i="10" s="1"/>
  <c r="BE38" i="10"/>
  <c r="AM38" i="10"/>
  <c r="U38" i="10"/>
  <c r="C38" i="10"/>
  <c r="CO37" i="10"/>
  <c r="BW37" i="10"/>
  <c r="BE37" i="10"/>
  <c r="AM37" i="10"/>
  <c r="U37" i="10"/>
  <c r="C37" i="10"/>
  <c r="CO36" i="10"/>
  <c r="BW36" i="10"/>
  <c r="BE36" i="10"/>
  <c r="AM36" i="10"/>
  <c r="C36" i="10"/>
  <c r="CO35" i="10"/>
  <c r="BW35" i="10"/>
  <c r="BE35" i="10"/>
  <c r="C35" i="10"/>
  <c r="CO34" i="10"/>
  <c r="BW34" i="10"/>
  <c r="BE34" i="10"/>
  <c r="U34" i="10"/>
  <c r="U35" i="10" s="1"/>
  <c r="U36" i="10" s="1"/>
  <c r="C34" i="10"/>
  <c r="AM34" i="10" s="1"/>
  <c r="AM35" i="10"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<sst xmlns="http://schemas.openxmlformats.org/spreadsheetml/2006/main" count="1094" uniqueCount="594">
  <si>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</si>
  <si>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</si>
  <si>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</si>
  <si>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</si>
  <si>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</si>
  <si>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</si>
  <si>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</si>
  <si>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</si>
  <si>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</si>
  <si>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</si>
  <si>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</si>
  <si>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</si>
  <si>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</si>
  <si>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</si>
  <si>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</si>
  <si>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</si>
  <si>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</si>
  <si>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</si>
  <si>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</si>
  <si>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</si>
  <si>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</si>
  <si>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</si>
  <si>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</si>
  <si>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</si>
  <si>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</si>
  <si>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</si>
  <si>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</si>
  <si>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</si>
  <si>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</si>
  <si>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</si>
  <si>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</si>
  <si>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</si>
  <si>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</si>
  <si>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</si>
  <si>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</si>
  <si>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</si>
  <si>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</si>
  <si>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</si>
  <si>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</si>
  <si>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</si>
  <si>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</si>
  <si>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</si>
  <si>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</si>
  <si>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</si>
  <si>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</si>
  <si>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</si>
  <si>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</si>
  <si>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</si>
  <si>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</si>
  <si>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</si>
  <si>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</si>
  <si>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</si>
  <si>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</si>
  <si>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</si>
  <si>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</si>
  <si>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</si>
  <si>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</si>
  <si>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</si>
  <si>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</si>
  <si>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</si>
  <si>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</si>
  <si>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</si>
  <si>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</si>
  <si>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</si>
  <si>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</si>
  <si>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</si>
  <si>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</si>
  <si>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</si>
  <si>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</si>
  <si>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</si>
  <si>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</si>
  <si>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</si>
  <si>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</si>
  <si>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</si>
  <si>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</si>
  <si>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</si>
  <si>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</si>
  <si>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</si>
  <si>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</si>
  <si>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</si>
  <si>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</si>
  <si>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</si>
  <si>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</si>
  <si>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</si>
  <si>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</si>
  <si>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</si>
  <si>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</si>
  <si>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</si>
  <si>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</si>
  <si>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</si>
  <si>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</si>
  <si>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</si>
  <si>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</si>
  <si>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</si>
  <si>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</si>
  <si>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</si>
  <si>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</si>
  <si>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</si>
  <si>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阪南市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</si>
  <si>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</si>
  <si>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</si>
  <si>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</si>
  <si>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</si>
  <si>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</si>
  <si>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</si>
  <si>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</si>
  <si>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</si>
  <si>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</si>
  <si>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</si>
  <si>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</si>
  <si>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</si>
  <si>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</si>
  <si>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</si>
  <si>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</si>
  <si>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</si>
  <si>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</si>
  <si>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</si>
  <si>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</si>
  <si>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</si>
  <si>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</si>
  <si>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</si>
  <si>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</si>
  <si>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</si>
  <si>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</si>
  <si>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</si>
  <si>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</si>
  <si>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</si>
  <si>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</si>
  <si>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</si>
  <si>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</si>
  <si>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</si>
  <si>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</si>
  <si>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</si>
  <si>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</si>
  <si>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</si>
  <si>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</si>
  <si>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</si>
  <si>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</si>
  <si>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</si>
  <si>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</si>
  <si>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</si>
  <si>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</si>
  <si>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</si>
  <si>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</si>
  <si>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</si>
  <si>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</si>
  <si>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</si>
  <si>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</si>
  <si>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</si>
  <si>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</si>
  <si>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</si>
  <si>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</si>
  <si>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</si>
  <si>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</si>
  <si>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</si>
  <si>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</si>
  <si>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</si>
  <si>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</si>
  <si>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</si>
  <si>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</si>
  <si>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</si>
  <si>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</si>
  <si>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</si>
  <si>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</si>
  <si>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</si>
  <si>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</si>
  <si>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</si>
  <si>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</si>
  <si>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</si>
  <si>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</si>
  <si>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</si>
  <si>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</si>
  <si>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</si>
  <si>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</si>
  <si>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</si>
  <si>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</si>
  <si>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</si>
  <si>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</si>
  <si>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</si>
  <si>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</si>
  <si>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</si>
  <si>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</si>
  <si>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</si>
  <si>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</si>
  <si>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</si>
  <si>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</si>
  <si>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</si>
  <si>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</si>
  <si>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</si>
  <si>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</si>
  <si>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</si>
  <si>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</si>
  <si>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</si>
  <si>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</si>
  <si>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</si>
  <si>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</si>
  <si>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</si>
  <si>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</si>
  <si>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</si>
  <si>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</si>
  <si>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</si>
  <si>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</si>
  <si>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</si>
  <si>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</si>
  <si>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</si>
  <si>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</si>
  <si>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</si>
  <si>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</si>
  <si>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</si>
  <si>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</si>
  <si>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</si>
  <si>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</si>
  <si>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</si>
  <si>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</si>
  <si>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大阪府阪南市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</si>
  <si>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</si>
  <si>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</si>
  <si>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</si>
  <si>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</si>
  <si>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</si>
  <si>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</si>
  <si>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</si>
  <si>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</si>
  <si>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</si>
  <si>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</si>
  <si>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</si>
  <si>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</si>
  <si>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</si>
  <si>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</si>
  <si>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</si>
  <si>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</si>
  <si>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</si>
  <si>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</si>
  <si>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</si>
  <si>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</si>
  <si>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</si>
  <si>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</si>
  <si>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</si>
  <si>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</si>
  <si>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</si>
  <si>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</si>
  <si>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</si>
  <si>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</si>
  <si>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</si>
  <si>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</si>
  <si>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</si>
  <si>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</si>
  <si>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</si>
  <si>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</si>
  <si>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</si>
  <si>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</si>
  <si>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</si>
  <si>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</si>
  <si>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</si>
  <si>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</si>
  <si>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</si>
  <si>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</si>
  <si>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</si>
  <si>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</si>
  <si>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</si>
  <si>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</si>
  <si>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</si>
  <si>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</si>
  <si>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</si>
  <si>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</si>
  <si>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</si>
  <si>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</si>
  <si>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</si>
  <si>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</si>
  <si>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</si>
  <si>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</si>
  <si>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</si>
  <si>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</si>
  <si>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</si>
  <si>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</si>
  <si>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</si>
  <si>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</si>
  <si>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</si>
  <si>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</si>
  <si>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</si>
  <si>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</si>
  <si>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</si>
  <si>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</si>
  <si>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</si>
  <si>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</si>
  <si>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</si>
  <si>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</si>
  <si>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</si>
  <si>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</si>
  <si>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</si>
  <si>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</si>
  <si>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</si>
  <si>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</si>
  <si>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</si>
  <si>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</si>
  <si>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</si>
  <si>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</si>
  <si>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</si>
  <si>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</si>
  <si>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</si>
  <si>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</si>
  <si>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</si>
  <si>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</si>
  <si>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</si>
  <si>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</si>
  <si>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</si>
  <si>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</si>
  <si>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</si>
  <si>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</si>
  <si>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</si>
  <si>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</si>
  <si>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</si>
  <si>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</si>
  <si>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</si>
  <si>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</si>
  <si>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</si>
  <si>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</si>
  <si>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</si>
  <si>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</si>
  <si>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</si>
  <si>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</si>
  <si>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</si>
  <si>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</si>
  <si>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</si>
  <si>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</si>
  <si>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</si>
  <si>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</si>
  <si>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</si>
  <si>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</si>
  <si>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</si>
  <si>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</si>
  <si>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</si>
  <si>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</si>
  <si>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</si>
  <si>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</si>
  <si>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</si>
  <si>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</si>
  <si>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</si>
  <si>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</si>
  <si>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</si>
  <si>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</si>
  <si>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</si>
  <si>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</si>
  <si>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</si>
  <si>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</si>
  <si>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</si>
  <si>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</si>
  <si>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</si>
  <si>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</si>
  <si>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</si>
  <si>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</si>
  <si>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</si>
  <si>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</si>
  <si>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</si>
  <si>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</si>
  <si>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</si>
  <si>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</si>
  <si>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</si>
  <si>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</si>
  <si>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</si>
  <si>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</si>
  <si>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</si>
  <si>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</si>
  <si>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</si>
  <si>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</si>
  <si>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</si>
  <si>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</si>
  <si>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</si>
  <si>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</si>
  <si>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</si>
  <si>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</si>
  <si>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大阪府阪南市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</si>
  <si>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</si>
  <si>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</si>
  <si>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</si>
  <si>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</si>
  <si>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</si>
  <si>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</si>
  <si>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</si>
  <si>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</si>
  <si>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</si>
  <si>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</si>
  <si>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</si>
  <si>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</si>
  <si>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</si>
  <si>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</si>
  <si>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</si>
  <si>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</si>
  <si>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</si>
  <si>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</si>
  <si>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</si>
  <si>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</si>
  <si>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</si>
  <si>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</si>
  <si>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</si>
  <si>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</si>
  <si>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</si>
  <si>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</si>
  <si>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</si>
  <si>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</si>
  <si>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</si>
  <si>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</si>
  <si>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</si>
  <si>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</si>
  <si>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</si>
  <si>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</si>
  <si>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</si>
  <si>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</si>
  <si>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</si>
  <si>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</si>
  <si>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</si>
  <si>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</si>
  <si>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</si>
  <si>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</si>
  <si>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</si>
  <si>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</si>
  <si>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</si>
  <si>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</si>
  <si>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</si>
  <si>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</si>
  <si>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</si>
  <si>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</si>
  <si>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</si>
  <si>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</si>
  <si>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</si>
  <si>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</si>
  <si>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</si>
  <si>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</si>
  <si>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</si>
  <si>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</si>
  <si>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</si>
  <si>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</si>
  <si>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</si>
  <si>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</si>
  <si>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</si>
  <si>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</si>
  <si>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</si>
  <si>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</si>
  <si>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</si>
  <si>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</si>
  <si>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</si>
  <si>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</si>
  <si>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</si>
  <si>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</si>
  <si>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</si>
  <si>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</si>
  <si>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</si>
  <si>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</si>
  <si>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</si>
  <si>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</si>
  <si>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</si>
  <si>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</si>
  <si>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</si>
  <si>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</si>
  <si>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</si>
  <si>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</si>
  <si>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</si>
  <si>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</si>
  <si>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</si>
  <si>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</si>
  <si>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</si>
  <si>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</si>
  <si>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</si>
  <si>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</si>
  <si>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</si>
  <si>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</si>
  <si>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</si>
  <si>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</si>
  <si>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</si>
  <si>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</si>
  <si>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</si>
  <si>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</si>
  <si>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</si>
  <si>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</si>
  <si>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</si>
  <si>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</si>
  <si>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</si>
  <si>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</si>
  <si>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</si>
  <si>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</si>
  <si>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</si>
  <si>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</si>
  <si>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</si>
  <si>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</si>
  <si>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</si>
  <si>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</si>
  <si>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</si>
  <si>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</si>
  <si>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</si>
  <si>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</si>
  <si>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</si>
  <si>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</si>
  <si>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</si>
  <si>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</si>
  <si>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</si>
  <si>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</si>
  <si>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</si>
  <si>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</si>
  <si>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</si>
  <si>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</si>
  <si>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</si>
  <si>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</si>
  <si>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</si>
  <si>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</si>
  <si>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</si>
  <si>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</si>
  <si>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</si>
  <si>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</si>
  <si>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</si>
  <si>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</si>
  <si>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</si>
  <si>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</si>
  <si>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</si>
  <si>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</si>
  <si>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</si>
  <si>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</si>
  <si>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</si>
  <si>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</si>
  <si>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</si>
  <si>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</si>
  <si>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</si>
  <si>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</si>
  <si>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</si>
  <si>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</si>
  <si>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</si>
  <si>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</si>
  <si>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</si>
  <si>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</si>
  <si>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</si>
  <si>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</si>
  <si>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</si>
  <si>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</si>
  <si>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</si>
  <si>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</si>
  <si>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</si>
  <si>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</si>
  <si>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</si>
  <si>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</si>
  <si>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</si>
  <si>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</si>
  <si>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</si>
  <si>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</si>
  <si>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</si>
  <si>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</si>
  <si>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</si>
  <si>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</si>
  <si>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</si>
  <si>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</si>
  <si>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</si>
  <si>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</si>
  <si>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</si>
  <si>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</si>
  <si>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</si>
  <si>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</si>
  <si>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</si>
  <si>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</si>
  <si>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</si>
  <si>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</si>
  <si>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</si>
  <si>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</si>
  <si>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</si>
  <si>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2.77</t>
  </si>
  <si>
    <t>▲ 4.10</t>
  </si>
  <si>
    <t>▲ 0.46</t>
  </si>
  <si>
    <t>▲ 1.84</t>
  </si>
  <si>
    <t>一般会計</t>
  </si>
  <si>
    <t>介護保険特別会計</t>
  </si>
  <si>
    <t>病院事業会計</t>
  </si>
  <si>
    <t>下水道事業会計</t>
  </si>
  <si>
    <t>国民健康保険特別会計</t>
  </si>
  <si>
    <t>▲ 2.65</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</si>
  <si>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</si>
  <si>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</si>
  <si>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</si>
  <si>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</si>
  <si>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</si>
  <si>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</si>
  <si>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</si>
  <si>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</si>
  <si>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</si>
  <si>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</si>
  <si>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泉南清掃事務組合（一般会計）</t>
    <rPh sb="0" eb="2">
      <t>センナン</t>
    </rPh>
    <rPh sb="2" eb="4">
      <t>セイソウ</t>
    </rPh>
    <rPh sb="4" eb="6">
      <t>ジム</t>
    </rPh>
    <rPh sb="6" eb="8">
      <t>クミアイ</t>
    </rPh>
    <rPh sb="9" eb="11">
      <t>イッパン</t>
    </rPh>
    <rPh sb="11" eb="13">
      <t>カイケイ</t>
    </rPh>
    <phoneticPr fontId="2"/>
  </si>
  <si>
    <t>泉州南消防組合（一般会計）</t>
    <rPh sb="0" eb="2">
      <t>センシュウ</t>
    </rPh>
    <rPh sb="2" eb="3">
      <t>ミナミ</t>
    </rPh>
    <rPh sb="3" eb="5">
      <t>ショウボウ</t>
    </rPh>
    <rPh sb="5" eb="7">
      <t>クミアイ</t>
    </rPh>
    <rPh sb="8" eb="10">
      <t>イッパン</t>
    </rPh>
    <rPh sb="10" eb="12">
      <t>カイケイ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</si>
  <si>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</si>
  <si>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</si>
  <si>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</si>
  <si>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公共公益施設整備基金</t>
  </si>
  <si>
    <t>ふるさとまちづくり応援基金</t>
    <phoneticPr fontId="5"/>
  </si>
  <si>
    <t>教育施設整備基金</t>
    <phoneticPr fontId="5"/>
  </si>
  <si>
    <t>森林環境譲与税基金</t>
    <phoneticPr fontId="5"/>
  </si>
  <si>
    <t>-</t>
    <phoneticPr fontId="2"/>
  </si>
  <si>
    <t>新型コロナウイルス感染症対策基金</t>
    <phoneticPr fontId="5"/>
  </si>
  <si>
    <t>大阪広域水道企業団（工業用水道事業会計）</t>
    <rPh sb="0" eb="2">
      <t>オオサカ</t>
    </rPh>
    <rPh sb="2" eb="9">
      <t>コウイキスイドウキギョウダン</t>
    </rPh>
    <rPh sb="10" eb="13">
      <t>コウギョウヨウ</t>
    </rPh>
    <rPh sb="13" eb="15">
      <t>スイドウ</t>
    </rPh>
    <rPh sb="15" eb="17">
      <t>ジギョウ</t>
    </rPh>
    <rPh sb="17" eb="19">
      <t>カイケイ</t>
    </rPh>
    <phoneticPr fontId="2"/>
  </si>
  <si>
    <t>大阪広域水道企業団（水道事業会計）</t>
    <rPh sb="0" eb="2">
      <t>オオサカ</t>
    </rPh>
    <rPh sb="2" eb="9">
      <t>コウイキスイドウキギョウダン</t>
    </rPh>
    <rPh sb="10" eb="12">
      <t>スイドウ</t>
    </rPh>
    <rPh sb="12" eb="14">
      <t>ジギョウ</t>
    </rPh>
    <rPh sb="14" eb="16">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</si>
</sst>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A91C-438A-941C-884E189130C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32042</c:v>
                </c:pt>
                <c:pt idx="1">
                  <c:v>34296</c:v>
                </c:pt>
                <c:pt idx="2">
                  <c:v>20094</c:v>
                </c:pt>
                <c:pt idx="3">
                  <c:v>10309</c:v>
                </c:pt>
                <c:pt idx="4">
                  <c:v>10816</c:v>
                </c:pt>
              </c:numCache>
            </c:numRef>
          </c:val>
          <c:smooth val="0"/>
          <c:extLst>
            <c:ext xmlns:c16="http://schemas.microsoft.com/office/drawing/2014/chart" uri="{C3380CC4-5D6E-409C-BE32-E72D297353CC}">
              <c16:uniqueId val="{00000001-A91C-438A-941C-884E189130C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2.61</c:v>
                </c:pt>
                <c:pt idx="1">
                  <c:v>2.46</c:v>
                </c:pt>
                <c:pt idx="2">
                  <c:v>2.41</c:v>
                </c:pt>
                <c:pt idx="3">
                  <c:v>2.4300000000000002</c:v>
                </c:pt>
                <c:pt idx="4">
                  <c:v>3.3</c:v>
                </c:pt>
              </c:numCache>
            </c:numRef>
          </c:val>
          <c:extLst>
            <c:ext xmlns:c16="http://schemas.microsoft.com/office/drawing/2014/chart" uri="{C3380CC4-5D6E-409C-BE32-E72D297353CC}">
              <c16:uniqueId val="{00000000-1131-4949-93F4-28FFB80F3BF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13.04</c:v>
                </c:pt>
                <c:pt idx="1">
                  <c:v>8.91</c:v>
                </c:pt>
                <c:pt idx="2">
                  <c:v>8.4</c:v>
                </c:pt>
                <c:pt idx="3">
                  <c:v>6.52</c:v>
                </c:pt>
                <c:pt idx="4">
                  <c:v>6.33</c:v>
                </c:pt>
              </c:numCache>
            </c:numRef>
          </c:val>
          <c:extLst>
            <c:ext xmlns:c16="http://schemas.microsoft.com/office/drawing/2014/chart" uri="{C3380CC4-5D6E-409C-BE32-E72D297353CC}">
              <c16:uniqueId val="{00000001-1131-4949-93F4-28FFB80F3BF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-2.77</c:v>
                </c:pt>
                <c:pt idx="1">
                  <c:v>-4.0999999999999996</c:v>
                </c:pt>
                <c:pt idx="2">
                  <c:v>-0.46</c:v>
                </c:pt>
                <c:pt idx="3">
                  <c:v>-1.84</c:v>
                </c:pt>
                <c:pt idx="4">
                  <c:v>0.89</c:v>
                </c:pt>
              </c:numCache>
            </c:numRef>
          </c:val>
          <c:smooth val="0"/>
          <c:extLst>
            <c:ext xmlns:c16="http://schemas.microsoft.com/office/drawing/2014/chart" uri="{C3380CC4-5D6E-409C-BE32-E72D297353CC}">
              <c16:uniqueId val="{00000002-1131-4949-93F4-28FFB80F3BF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7.24</c:v>
                </c:pt>
                <c:pt idx="2">
                  <c:v>#N/A</c:v>
                </c:pt>
                <c:pt idx="3">
                  <c:v>5.32</c:v>
                </c:pt>
                <c:pt idx="4">
                  <c:v>#N/A</c:v>
                </c:pt>
                <c:pt idx="5">
                  <c:v>5.07</c:v>
                </c:pt>
                <c:pt idx="6">
                  <c:v>0</c:v>
                </c:pt>
                <c:pt idx="7">
                  <c:v>0</c:v>
                </c:pt>
                <c:pt idx="8">
                  <c:v>0</c:v>
                </c:pt>
                <c:pt idx="9">
                  <c:v>0</c:v>
                </c:pt>
              </c:numCache>
            </c:numRef>
          </c:val>
          <c:extLst>
            <c:ext xmlns:c16="http://schemas.microsoft.com/office/drawing/2014/chart" uri="{C3380CC4-5D6E-409C-BE32-E72D297353CC}">
              <c16:uniqueId val="{00000000-466A-4A57-835C-21C19B8A77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66A-4A57-835C-21C19B8A77C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66A-4A57-835C-21C19B8A77C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66A-4A57-835C-21C19B8A77C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0.19</c:v>
                </c:pt>
                <c:pt idx="2">
                  <c:v>#N/A</c:v>
                </c:pt>
                <c:pt idx="3">
                  <c:v>0.21</c:v>
                </c:pt>
                <c:pt idx="4">
                  <c:v>#N/A</c:v>
                </c:pt>
                <c:pt idx="5">
                  <c:v>0.22</c:v>
                </c:pt>
                <c:pt idx="6">
                  <c:v>#N/A</c:v>
                </c:pt>
                <c:pt idx="7">
                  <c:v>0.22</c:v>
                </c:pt>
                <c:pt idx="8">
                  <c:v>#N/A</c:v>
                </c:pt>
                <c:pt idx="9">
                  <c:v>0.24</c:v>
                </c:pt>
              </c:numCache>
            </c:numRef>
          </c:val>
          <c:extLst>
            <c:ext xmlns:c16="http://schemas.microsoft.com/office/drawing/2014/chart" uri="{C3380CC4-5D6E-409C-BE32-E72D297353CC}">
              <c16:uniqueId val="{00000004-466A-4A57-835C-21C19B8A77C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2.65</c:v>
                </c:pt>
                <c:pt idx="1">
                  <c:v>#N/A</c:v>
                </c:pt>
                <c:pt idx="2">
                  <c:v>#N/A</c:v>
                </c:pt>
                <c:pt idx="3">
                  <c:v>0.12</c:v>
                </c:pt>
                <c:pt idx="4">
                  <c:v>#N/A</c:v>
                </c:pt>
                <c:pt idx="5">
                  <c:v>0.26</c:v>
                </c:pt>
                <c:pt idx="6">
                  <c:v>#N/A</c:v>
                </c:pt>
                <c:pt idx="7">
                  <c:v>0.11</c:v>
                </c:pt>
                <c:pt idx="8">
                  <c:v>#N/A</c:v>
                </c:pt>
                <c:pt idx="9">
                  <c:v>0.34</c:v>
                </c:pt>
              </c:numCache>
            </c:numRef>
          </c:val>
          <c:extLst>
            <c:ext xmlns:c16="http://schemas.microsoft.com/office/drawing/2014/chart" uri="{C3380CC4-5D6E-409C-BE32-E72D297353CC}">
              <c16:uniqueId val="{00000005-466A-4A57-835C-21C19B8A77CF}"/>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#N/A</c:v>
                </c:pt>
                <c:pt idx="5">
                  <c:v>0.52</c:v>
                </c:pt>
                <c:pt idx="6">
                  <c:v>#N/A</c:v>
                </c:pt>
                <c:pt idx="7">
                  <c:v>0.66</c:v>
                </c:pt>
                <c:pt idx="8">
                  <c:v>#N/A</c:v>
                </c:pt>
                <c:pt idx="9">
                  <c:v>0.87</c:v>
                </c:pt>
              </c:numCache>
            </c:numRef>
          </c:val>
          <c:extLst>
            <c:ext xmlns:c16="http://schemas.microsoft.com/office/drawing/2014/chart" uri="{C3380CC4-5D6E-409C-BE32-E72D297353CC}">
              <c16:uniqueId val="{00000006-466A-4A57-835C-21C19B8A77CF}"/>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1.53</c:v>
                </c:pt>
                <c:pt idx="2">
                  <c:v>#N/A</c:v>
                </c:pt>
                <c:pt idx="3">
                  <c:v>1.63</c:v>
                </c:pt>
                <c:pt idx="4">
                  <c:v>#N/A</c:v>
                </c:pt>
                <c:pt idx="5">
                  <c:v>1.6</c:v>
                </c:pt>
                <c:pt idx="6">
                  <c:v>#N/A</c:v>
                </c:pt>
                <c:pt idx="7">
                  <c:v>1.57</c:v>
                </c:pt>
                <c:pt idx="8">
                  <c:v>#N/A</c:v>
                </c:pt>
                <c:pt idx="9">
                  <c:v>1.51</c:v>
                </c:pt>
              </c:numCache>
            </c:numRef>
          </c:val>
          <c:extLst>
            <c:ext xmlns:c16="http://schemas.microsoft.com/office/drawing/2014/chart" uri="{C3380CC4-5D6E-409C-BE32-E72D297353CC}">
              <c16:uniqueId val="{00000007-466A-4A57-835C-21C19B8A77CF}"/>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1.38</c:v>
                </c:pt>
                <c:pt idx="2">
                  <c:v>#N/A</c:v>
                </c:pt>
                <c:pt idx="3">
                  <c:v>1.63</c:v>
                </c:pt>
                <c:pt idx="4">
                  <c:v>#N/A</c:v>
                </c:pt>
                <c:pt idx="5">
                  <c:v>1.81</c:v>
                </c:pt>
                <c:pt idx="6">
                  <c:v>#N/A</c:v>
                </c:pt>
                <c:pt idx="7">
                  <c:v>1.68</c:v>
                </c:pt>
                <c:pt idx="8">
                  <c:v>#N/A</c:v>
                </c:pt>
                <c:pt idx="9">
                  <c:v>2.04</c:v>
                </c:pt>
              </c:numCache>
            </c:numRef>
          </c:val>
          <c:extLst>
            <c:ext xmlns:c16="http://schemas.microsoft.com/office/drawing/2014/chart" uri="{C3380CC4-5D6E-409C-BE32-E72D297353CC}">
              <c16:uniqueId val="{00000008-466A-4A57-835C-21C19B8A77C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2.6</c:v>
                </c:pt>
                <c:pt idx="2">
                  <c:v>#N/A</c:v>
                </c:pt>
                <c:pt idx="3">
                  <c:v>2.4500000000000002</c:v>
                </c:pt>
                <c:pt idx="4">
                  <c:v>#N/A</c:v>
                </c:pt>
                <c:pt idx="5">
                  <c:v>2.41</c:v>
                </c:pt>
                <c:pt idx="6">
                  <c:v>#N/A</c:v>
                </c:pt>
                <c:pt idx="7">
                  <c:v>2.4300000000000002</c:v>
                </c:pt>
                <c:pt idx="8">
                  <c:v>#N/A</c:v>
                </c:pt>
                <c:pt idx="9">
                  <c:v>3.29</c:v>
                </c:pt>
              </c:numCache>
            </c:numRef>
          </c:val>
          <c:extLst>
            <c:ext xmlns:c16="http://schemas.microsoft.com/office/drawing/2014/chart" uri="{C3380CC4-5D6E-409C-BE32-E72D297353CC}">
              <c16:uniqueId val="{00000009-466A-4A57-835C-21C19B8A77C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1727</c:v>
                </c:pt>
                <c:pt idx="5">
                  <c:v>1769</c:v>
                </c:pt>
                <c:pt idx="8">
                  <c:v>1741</c:v>
                </c:pt>
                <c:pt idx="11">
                  <c:v>1680</c:v>
                </c:pt>
                <c:pt idx="14">
                  <c:v>1599</c:v>
                </c:pt>
              </c:numCache>
            </c:numRef>
          </c:val>
          <c:extLst>
            <c:ext xmlns:c16="http://schemas.microsoft.com/office/drawing/2014/chart" uri="{C3380CC4-5D6E-409C-BE32-E72D297353CC}">
              <c16:uniqueId val="{00000000-9D41-4714-A0D7-8BA5DDCDB0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D41-4714-A0D7-8BA5DDCDB0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D41-4714-A0D7-8BA5DDCDB0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160</c:v>
                </c:pt>
                <c:pt idx="3">
                  <c:v>183</c:v>
                </c:pt>
                <c:pt idx="6">
                  <c:v>201</c:v>
                </c:pt>
                <c:pt idx="9">
                  <c:v>200</c:v>
                </c:pt>
                <c:pt idx="12">
                  <c:v>192</c:v>
                </c:pt>
              </c:numCache>
            </c:numRef>
          </c:val>
          <c:extLst>
            <c:ext xmlns:c16="http://schemas.microsoft.com/office/drawing/2014/chart" uri="{C3380CC4-5D6E-409C-BE32-E72D297353CC}">
              <c16:uniqueId val="{00000003-9D41-4714-A0D7-8BA5DDCDB0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659</c:v>
                </c:pt>
                <c:pt idx="3">
                  <c:v>680</c:v>
                </c:pt>
                <c:pt idx="6">
                  <c:v>476</c:v>
                </c:pt>
                <c:pt idx="9">
                  <c:v>470</c:v>
                </c:pt>
                <c:pt idx="12">
                  <c:v>446</c:v>
                </c:pt>
              </c:numCache>
            </c:numRef>
          </c:val>
          <c:extLst>
            <c:ext xmlns:c16="http://schemas.microsoft.com/office/drawing/2014/chart" uri="{C3380CC4-5D6E-409C-BE32-E72D297353CC}">
              <c16:uniqueId val="{00000004-9D41-4714-A0D7-8BA5DDCDB0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41-4714-A0D7-8BA5DDCDB0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D41-4714-A0D7-8BA5DDCDB0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1568</c:v>
                </c:pt>
                <c:pt idx="3">
                  <c:v>1599</c:v>
                </c:pt>
                <c:pt idx="6">
                  <c:v>1673</c:v>
                </c:pt>
                <c:pt idx="9">
                  <c:v>1860</c:v>
                </c:pt>
                <c:pt idx="12">
                  <c:v>1670</c:v>
                </c:pt>
              </c:numCache>
            </c:numRef>
          </c:val>
          <c:extLst>
            <c:ext xmlns:c16="http://schemas.microsoft.com/office/drawing/2014/chart" uri="{C3380CC4-5D6E-409C-BE32-E72D297353CC}">
              <c16:uniqueId val="{00000007-9D41-4714-A0D7-8BA5DDCDB0E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660</c:v>
                </c:pt>
                <c:pt idx="2">
                  <c:v>#N/A</c:v>
                </c:pt>
                <c:pt idx="3">
                  <c:v>#N/A</c:v>
                </c:pt>
                <c:pt idx="4">
                  <c:v>693</c:v>
                </c:pt>
                <c:pt idx="5">
                  <c:v>#N/A</c:v>
                </c:pt>
                <c:pt idx="6">
                  <c:v>#N/A</c:v>
                </c:pt>
                <c:pt idx="7">
                  <c:v>609</c:v>
                </c:pt>
                <c:pt idx="8">
                  <c:v>#N/A</c:v>
                </c:pt>
                <c:pt idx="9">
                  <c:v>#N/A</c:v>
                </c:pt>
                <c:pt idx="10">
                  <c:v>850</c:v>
                </c:pt>
                <c:pt idx="11">
                  <c:v>#N/A</c:v>
                </c:pt>
                <c:pt idx="12">
                  <c:v>#N/A</c:v>
                </c:pt>
                <c:pt idx="13">
                  <c:v>709</c:v>
                </c:pt>
                <c:pt idx="14">
                  <c:v>#N/A</c:v>
                </c:pt>
              </c:numCache>
            </c:numRef>
          </c:val>
          <c:smooth val="0"/>
          <c:extLst>
            <c:ext xmlns:c16="http://schemas.microsoft.com/office/drawing/2014/chart" uri="{C3380CC4-5D6E-409C-BE32-E72D297353CC}">
              <c16:uniqueId val="{00000008-9D41-4714-A0D7-8BA5DDCDB0E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16276</c:v>
                </c:pt>
                <c:pt idx="5">
                  <c:v>15899</c:v>
                </c:pt>
                <c:pt idx="8">
                  <c:v>15416</c:v>
                </c:pt>
                <c:pt idx="11">
                  <c:v>14849</c:v>
                </c:pt>
                <c:pt idx="14">
                  <c:v>14304</c:v>
                </c:pt>
              </c:numCache>
            </c:numRef>
          </c:val>
          <c:extLst>
            <c:ext xmlns:c16="http://schemas.microsoft.com/office/drawing/2014/chart" uri="{C3380CC4-5D6E-409C-BE32-E72D297353CC}">
              <c16:uniqueId val="{00000000-552A-4363-B7B9-82B28FC566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4642</c:v>
                </c:pt>
                <c:pt idx="5">
                  <c:v>4269</c:v>
                </c:pt>
                <c:pt idx="8">
                  <c:v>3778</c:v>
                </c:pt>
                <c:pt idx="11">
                  <c:v>3137</c:v>
                </c:pt>
                <c:pt idx="14">
                  <c:v>2675</c:v>
                </c:pt>
              </c:numCache>
            </c:numRef>
          </c:val>
          <c:extLst>
            <c:ext xmlns:c16="http://schemas.microsoft.com/office/drawing/2014/chart" uri="{C3380CC4-5D6E-409C-BE32-E72D297353CC}">
              <c16:uniqueId val="{00000001-552A-4363-B7B9-82B28FC566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3017</c:v>
                </c:pt>
                <c:pt idx="5">
                  <c:v>2239</c:v>
                </c:pt>
                <c:pt idx="8">
                  <c:v>2445</c:v>
                </c:pt>
                <c:pt idx="11">
                  <c:v>2525</c:v>
                </c:pt>
                <c:pt idx="14">
                  <c:v>3285</c:v>
                </c:pt>
              </c:numCache>
            </c:numRef>
          </c:val>
          <c:extLst>
            <c:ext xmlns:c16="http://schemas.microsoft.com/office/drawing/2014/chart" uri="{C3380CC4-5D6E-409C-BE32-E72D297353CC}">
              <c16:uniqueId val="{00000002-552A-4363-B7B9-82B28FC566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2A-4363-B7B9-82B28FC566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2A-4363-B7B9-82B28FC566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2A-4363-B7B9-82B28FC566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3462</c:v>
                </c:pt>
                <c:pt idx="3">
                  <c:v>3404</c:v>
                </c:pt>
                <c:pt idx="6">
                  <c:v>3255</c:v>
                </c:pt>
                <c:pt idx="9">
                  <c:v>3297</c:v>
                </c:pt>
                <c:pt idx="12">
                  <c:v>3290</c:v>
                </c:pt>
              </c:numCache>
            </c:numRef>
          </c:val>
          <c:extLst>
            <c:ext xmlns:c16="http://schemas.microsoft.com/office/drawing/2014/chart" uri="{C3380CC4-5D6E-409C-BE32-E72D297353CC}">
              <c16:uniqueId val="{00000006-552A-4363-B7B9-82B28FC566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1302</c:v>
                </c:pt>
                <c:pt idx="3">
                  <c:v>1333</c:v>
                </c:pt>
                <c:pt idx="6">
                  <c:v>1206</c:v>
                </c:pt>
                <c:pt idx="9">
                  <c:v>1043</c:v>
                </c:pt>
                <c:pt idx="12">
                  <c:v>903</c:v>
                </c:pt>
              </c:numCache>
            </c:numRef>
          </c:val>
          <c:extLst>
            <c:ext xmlns:c16="http://schemas.microsoft.com/office/drawing/2014/chart" uri="{C3380CC4-5D6E-409C-BE32-E72D297353CC}">
              <c16:uniqueId val="{00000007-552A-4363-B7B9-82B28FC566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8462</c:v>
                </c:pt>
                <c:pt idx="3">
                  <c:v>8170</c:v>
                </c:pt>
                <c:pt idx="6">
                  <c:v>7670</c:v>
                </c:pt>
                <c:pt idx="9">
                  <c:v>6617</c:v>
                </c:pt>
                <c:pt idx="12">
                  <c:v>5617</c:v>
                </c:pt>
              </c:numCache>
            </c:numRef>
          </c:val>
          <c:extLst>
            <c:ext xmlns:c16="http://schemas.microsoft.com/office/drawing/2014/chart" uri="{C3380CC4-5D6E-409C-BE32-E72D297353CC}">
              <c16:uniqueId val="{00000008-552A-4363-B7B9-82B28FC566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52A-4363-B7B9-82B28FC566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17127</c:v>
                </c:pt>
                <c:pt idx="3">
                  <c:v>17511</c:v>
                </c:pt>
                <c:pt idx="6">
                  <c:v>17665</c:v>
                </c:pt>
                <c:pt idx="9">
                  <c:v>16884</c:v>
                </c:pt>
                <c:pt idx="12">
                  <c:v>16357</c:v>
                </c:pt>
              </c:numCache>
            </c:numRef>
          </c:val>
          <c:extLst>
            <c:ext xmlns:c16="http://schemas.microsoft.com/office/drawing/2014/chart" uri="{C3380CC4-5D6E-409C-BE32-E72D297353CC}">
              <c16:uniqueId val="{0000000A-552A-4363-B7B9-82B28FC566F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6419</c:v>
                </c:pt>
                <c:pt idx="2">
                  <c:v>#N/A</c:v>
                </c:pt>
                <c:pt idx="3">
                  <c:v>#N/A</c:v>
                </c:pt>
                <c:pt idx="4">
                  <c:v>8010</c:v>
                </c:pt>
                <c:pt idx="5">
                  <c:v>#N/A</c:v>
                </c:pt>
                <c:pt idx="6">
                  <c:v>#N/A</c:v>
                </c:pt>
                <c:pt idx="7">
                  <c:v>8156</c:v>
                </c:pt>
                <c:pt idx="8">
                  <c:v>#N/A</c:v>
                </c:pt>
                <c:pt idx="9">
                  <c:v>#N/A</c:v>
                </c:pt>
                <c:pt idx="10">
                  <c:v>7331</c:v>
                </c:pt>
                <c:pt idx="11">
                  <c:v>#N/A</c:v>
                </c:pt>
                <c:pt idx="12">
                  <c:v>#N/A</c:v>
                </c:pt>
                <c:pt idx="13">
                  <c:v>5902</c:v>
                </c:pt>
                <c:pt idx="14">
                  <c:v>#N/A</c:v>
                </c:pt>
              </c:numCache>
            </c:numRef>
          </c:val>
          <c:smooth val="0"/>
          <c:extLst>
            <c:ext xmlns:c16="http://schemas.microsoft.com/office/drawing/2014/chart" uri="{C3380CC4-5D6E-409C-BE32-E72D297353CC}">
              <c16:uniqueId val="{0000000B-552A-4363-B7B9-82B28FC566F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927</c:v>
                </c:pt>
                <c:pt idx="1">
                  <c:v>721</c:v>
                </c:pt>
                <c:pt idx="2">
                  <c:v>716</c:v>
                </c:pt>
              </c:numCache>
            </c:numRef>
          </c:val>
          <c:extLst>
            <c:ext xmlns:c16="http://schemas.microsoft.com/office/drawing/2014/chart" uri="{C3380CC4-5D6E-409C-BE32-E72D297353CC}">
              <c16:uniqueId val="{00000000-650B-4E37-8D2E-5A747EEA42C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216</c:v>
                </c:pt>
                <c:pt idx="1">
                  <c:v>216</c:v>
                </c:pt>
                <c:pt idx="2">
                  <c:v>216</c:v>
                </c:pt>
              </c:numCache>
            </c:numRef>
          </c:val>
          <c:extLst>
            <c:ext xmlns:c16="http://schemas.microsoft.com/office/drawing/2014/chart" uri="{C3380CC4-5D6E-409C-BE32-E72D297353CC}">
              <c16:uniqueId val="{00000001-650B-4E37-8D2E-5A747EEA42C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864</c:v>
                </c:pt>
                <c:pt idx="1">
                  <c:v>896</c:v>
                </c:pt>
                <c:pt idx="2">
                  <c:v>1407</c:v>
                </c:pt>
              </c:numCache>
            </c:numRef>
          </c:val>
          <c:extLst>
            <c:ext xmlns:c16="http://schemas.microsoft.com/office/drawing/2014/chart" uri="{C3380CC4-5D6E-409C-BE32-E72D297353CC}">
              <c16:uniqueId val="{00000002-650B-4E37-8D2E-5A747EEA42C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年度は令和元年度よりも減少した。要因として、令和元年度は阪南市総合こども館構想の廃止に伴い旧家電量販店施設を売却したことによる地方債の一括償還があったためである。</a:t>
          </a:r>
        </a:p>
        <a:p>
          <a:r>
            <a:rPr kumimoji="1" lang="ja-JP" altLang="en-US" sz="1400">
              <a:latin typeface="ＭＳ ゴシック" pitchFamily="49" charset="-128"/>
              <a:ea typeface="ＭＳ ゴシック" pitchFamily="49" charset="-128"/>
            </a:rPr>
            <a:t>　阪南市は昭和</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年代～</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年代に建てられた公共施設が多く、築</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年以上経過した施設が全体の</a:t>
          </a:r>
          <a:r>
            <a:rPr kumimoji="1" lang="en-US" altLang="ja-JP" sz="1400">
              <a:latin typeface="ＭＳ ゴシック" pitchFamily="49" charset="-128"/>
              <a:ea typeface="ＭＳ ゴシック" pitchFamily="49" charset="-128"/>
            </a:rPr>
            <a:t>75</a:t>
          </a:r>
          <a:r>
            <a:rPr kumimoji="1" lang="ja-JP" altLang="en-US" sz="1400">
              <a:latin typeface="ＭＳ ゴシック" pitchFamily="49" charset="-128"/>
              <a:ea typeface="ＭＳ ゴシック" pitchFamily="49" charset="-128"/>
            </a:rPr>
            <a:t>％以上あることから、施設の老朽化対策等に係る普通建設事業の増加が見込まれる。「阪南市行財政構造改革プラン改訂版」及び「阪南市公共施設等総合管理計画」に基づき、普通建設事業を行っていく際には、事業の選択と集中により、公債費の縮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一般会計等に係る地方債の現在高は、臨時財政対策債が約</a:t>
          </a:r>
          <a:r>
            <a:rPr kumimoji="1" lang="en-US" altLang="ja-JP" sz="1400">
              <a:latin typeface="ＭＳ ゴシック" pitchFamily="49" charset="-128"/>
              <a:ea typeface="ＭＳ ゴシック" pitchFamily="49" charset="-128"/>
            </a:rPr>
            <a:t>53.6</a:t>
          </a:r>
          <a:r>
            <a:rPr kumimoji="1" lang="ja-JP" altLang="en-US" sz="1400">
              <a:latin typeface="ＭＳ ゴシック" pitchFamily="49" charset="-128"/>
              <a:ea typeface="ＭＳ ゴシック" pitchFamily="49" charset="-128"/>
            </a:rPr>
            <a:t>％を占めている。</a:t>
          </a:r>
        </a:p>
        <a:p>
          <a:r>
            <a:rPr kumimoji="1" lang="ja-JP" altLang="en-US" sz="1400">
              <a:latin typeface="ＭＳ ゴシック" pitchFamily="49" charset="-128"/>
              <a:ea typeface="ＭＳ ゴシック" pitchFamily="49" charset="-128"/>
            </a:rPr>
            <a:t>　公営企業債等繰入見込額は、下水道事業会計において、投資的事業等を計画的に行うことにより起債を抑制してきたことに加え、病院事業会計での起の債発行を近年行っていないことから、減少している。</a:t>
          </a:r>
        </a:p>
        <a:p>
          <a:r>
            <a:rPr kumimoji="1" lang="ja-JP" altLang="en-US" sz="1400">
              <a:latin typeface="ＭＳ ゴシック" pitchFamily="49" charset="-128"/>
              <a:ea typeface="ＭＳ ゴシック" pitchFamily="49" charset="-128"/>
            </a:rPr>
            <a:t>　退職手当負担見込額は、職員定員管理計画に基づき定員管理を行っており、大幅な増減はない。</a:t>
          </a:r>
        </a:p>
        <a:p>
          <a:r>
            <a:rPr kumimoji="1" lang="ja-JP" altLang="en-US" sz="1400">
              <a:latin typeface="ＭＳ ゴシック" pitchFamily="49" charset="-128"/>
              <a:ea typeface="ＭＳ ゴシック" pitchFamily="49" charset="-128"/>
            </a:rPr>
            <a:t>　充当可能基金は、ふるさとまちづくり応援寄附金の増加によるもので、財政調整基金は取り崩しを行っており、今後は「行財政構造改革プラン改訂版」に基づき、持続可能な財政運営に努める。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大阪府阪南市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建設事業にかかる基金の取り崩し、ふるさとまちづくり応援基金を観光振興事業等への取り崩しや財政調整基金の取り崩しを行ったが、ふるさとまちづくり応援寄附金によるふるさとまちづくり応援基金への積立や寄附金による公共公益施設整備基金への積立を行ったことによ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阪南市行財政構造改革プラン改訂版」に基づき、自主財源の確保など歳入の増加、事務事業の見直しなど歳出の抑制に努め、財政調整基金に頼らない持続可能な行財政運営の確立に努める。また、ふるさとまちづくり応援寄附金の増加による基金の増加をめざ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公共公益施設整備基金：開発行為等に伴う公共公益施設の整備資金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ふるさとまちづくり応援基金：阪南市のまちづくりを応援する個人又は法人その他の団体から広く寄附金を募ることにより、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その寄附金を財源として、寄附者の意向を反映した個性豊かな魅力あるまちづくりに資する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教育施設整備基金：教育施設の整備に要する資金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森林環境譲与税基金：森林の整備及びその促進に関する施策に要する資金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新型コロナウイルス感染症対策基金：新型コロナウイルス感染症対策に要する資金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令和２年度は寄附金があり、寄附者の希望により公共公益施設整備基金へ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百万円積立を行ったことや、ふるさとまちづくり応援寄附金をふるさとまちづくり応援基金に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471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百万円積み立てたため、基金残高が増加した。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また、新型コロナウイルス感染症対策として、新型コロナウイルス感染所対策基金を設置した。財源としては、一般財源と寄附金であり、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百万円積立を行い、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百万円の取り崩しを行った。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「阪南市行財政構造改革プラン改訂版」に掲げる取組項目で得た効果額の一部を老朽化した施設の改修財源とするために、基金に積立てる。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ふるさとまちづくり応援基金はふるさとまちづくり応援寄附の増加による基金の増加をめざす。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自主財源であるふるさとまちづくり応援寄附金の積極的な確保や、歳出の抑制に努めた結果、財政調整基金残高は前年度の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百万円の減少と改善した。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災害などの緊急対応等のために、一定の基金残高を確保出来るよう、「阪南市行財政構造改革プラン改訂版」に掲げる取組項目を実施することで基金に頼らない持続可能な行財政運営の確立に努める。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基金への積み立て、取り崩しを行わなかったため増減なし。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地方債の償還を踏まえ、財政状況を鑑みながら積み立てに努める。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53,102
52,684
36.17
25,116,841
24,689,834
373,351
11,314,527
16,357,174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33.61</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月末）に加えて、関西国際空港の近くにあるものの、準工業地域などの用途地域が少なく、法人市民税も少ないため、財政基盤が弱く、類似団体内平均値を大きく下回っている。今後は、令和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月に策定した「阪南市行財政構造改革プラン改訂版」の取組を行うことで、歳入の確保など財政力指数の増加に努める。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135467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115358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115358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令和２年度は令和元年度より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ポイント良化し、</a:t>
          </a:r>
          <a:r>
            <a:rPr kumimoji="1" lang="en-US" altLang="ja-JP" sz="1300">
              <a:latin typeface="ＭＳ Ｐゴシック" panose="020B0600070205080204" pitchFamily="50" charset="-128"/>
              <a:ea typeface="ＭＳ Ｐゴシック" panose="020B0600070205080204" pitchFamily="50" charset="-128"/>
            </a:rPr>
            <a:t>95.6</a:t>
          </a:r>
          <a:r>
            <a:rPr kumimoji="1" lang="ja-JP" altLang="en-US" sz="1300">
              <a:latin typeface="ＭＳ Ｐゴシック" panose="020B0600070205080204" pitchFamily="50" charset="-128"/>
              <a:ea typeface="ＭＳ Ｐゴシック" panose="020B0600070205080204" pitchFamily="50" charset="-128"/>
            </a:rPr>
            <a:t>％となっている。良化した要因としては、消費税率改正に伴う、地方消費税交付金の増加や医療費関係の扶助費が減少したことが考えられる。しかし、高齢化の進展に伴う特別会計への繰出金の増加などもあり類似団体内平均値を上回っている。今後も「阪南市行財政構造改革プラン改訂版」の取組を着実に実行していくことで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64</xdr:row>
      <xdr:rowOff>79587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843260"/>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10177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79587</xdr:rowOff>
    </xdr:from>
    <xdr:to>
      <xdr:col>19</xdr:col>
      <xdr:colOff>133350</xdr:colOff>
      <xdr:row>64</xdr:row>
      <xdr:rowOff>119804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0523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119804</xdr:rowOff>
    </xdr:from>
    <xdr:to>
      <xdr:col>15</xdr:col>
      <xdr:colOff>82550</xdr:colOff>
      <xdr:row>66</xdr:row>
      <xdr:rowOff>66463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092604"/>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119804</xdr:rowOff>
    </xdr:from>
    <xdr:to>
      <xdr:col>11</xdr:col>
      <xdr:colOff>31750</xdr:colOff>
      <xdr:row>66</xdr:row>
      <xdr:rowOff>66463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92604"/>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134637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28787</xdr:rowOff>
    </xdr:from>
    <xdr:to>
      <xdr:col>19</xdr:col>
      <xdr:colOff>184150</xdr:colOff>
      <xdr:row>64</xdr:row>
      <xdr:rowOff>130387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115164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8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69004</xdr:rowOff>
    </xdr:from>
    <xdr:to>
      <xdr:col>15</xdr:col>
      <xdr:colOff>133350</xdr:colOff>
      <xdr:row>64</xdr:row>
      <xdr:rowOff>170604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155381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15663</xdr:rowOff>
    </xdr:from>
    <xdr:to>
      <xdr:col>11</xdr:col>
      <xdr:colOff>82550</xdr:colOff>
      <xdr:row>66</xdr:row>
      <xdr:rowOff>117263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102040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人口一人当たりの金額が類似団体内平均値を下回っている。物件費は、これまで進めてきた施設管理・運営の指定管理者制度導入によるものであるが、人件費は職員の給与カットなど一過性のものである。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令和元年度からの主な増加要因としては、人件費は会計年度任用職員制度の導入によるもので、物件費は、ふるさとまちづくり応援寄附金の返礼品などの業務によるものである。</a:t>
          </a:r>
        </a:p>
        <a:p>
          <a:r>
            <a:rPr kumimoji="1" lang="ja-JP" altLang="en-US" sz="1300">
              <a:latin typeface="ＭＳ Ｐゴシック" panose="020B0600070205080204" pitchFamily="50" charset="-128"/>
              <a:ea typeface="ＭＳ Ｐゴシック" panose="020B0600070205080204" pitchFamily="50" charset="-128"/>
            </a:rPr>
            <a:t>　今後も、「阪南市行財政構造改革プラン改訂版」に基づき、総人件費の適正化や事務事業の見直しなどに取り組む。</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33953</xdr:rowOff>
    </xdr:from>
    <xdr:to>
      <xdr:col>23</xdr:col>
      <xdr:colOff>133350</xdr:colOff>
      <xdr:row>81</xdr:row>
      <xdr:rowOff>79846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749953"/>
          <a:ext cx="838200" cy="21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28832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8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31713</xdr:rowOff>
    </xdr:from>
    <xdr:to>
      <xdr:col>19</xdr:col>
      <xdr:colOff>133350</xdr:colOff>
      <xdr:row>80</xdr:row>
      <xdr:rowOff>33953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747713"/>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118732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06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31713</xdr:rowOff>
    </xdr:from>
    <xdr:to>
      <xdr:col>15</xdr:col>
      <xdr:colOff>82550</xdr:colOff>
      <xdr:row>80</xdr:row>
      <xdr:rowOff>42348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3747713"/>
          <a:ext cx="889000" cy="1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53805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4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15804</xdr:rowOff>
    </xdr:from>
    <xdr:to>
      <xdr:col>11</xdr:col>
      <xdr:colOff>31750</xdr:colOff>
      <xdr:row>80</xdr:row>
      <xdr:rowOff>42348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731804"/>
          <a:ext cx="8890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36414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2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27537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1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29046</xdr:rowOff>
    </xdr:from>
    <xdr:to>
      <xdr:col>23</xdr:col>
      <xdr:colOff>184150</xdr:colOff>
      <xdr:row>81</xdr:row>
      <xdr:rowOff>130646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45573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76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154603</xdr:rowOff>
    </xdr:from>
    <xdr:to>
      <xdr:col>19</xdr:col>
      <xdr:colOff>184150</xdr:colOff>
      <xdr:row>80</xdr:row>
      <xdr:rowOff>84753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69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94930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468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152363</xdr:rowOff>
    </xdr:from>
    <xdr:to>
      <xdr:col>15</xdr:col>
      <xdr:colOff>133350</xdr:colOff>
      <xdr:row>80</xdr:row>
      <xdr:rowOff>82513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69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92690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4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162998</xdr:rowOff>
    </xdr:from>
    <xdr:to>
      <xdr:col>11</xdr:col>
      <xdr:colOff>82550</xdr:colOff>
      <xdr:row>80</xdr:row>
      <xdr:rowOff>93148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70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103325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4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136454</xdr:rowOff>
    </xdr:from>
    <xdr:to>
      <xdr:col>7</xdr:col>
      <xdr:colOff>31750</xdr:colOff>
      <xdr:row>80</xdr:row>
      <xdr:rowOff>66604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68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76781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4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国家公務員に準拠した給与制度としつつ、平成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月から管理職員の給料を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％減額するなど人件費抑制に努めている。さらに、行財政構造改革実現のための緊急的な給料削減を平成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月から実施し、管理職員の給料を改めて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％減額するとともに非管理職員の給料を平成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％減額し人件費抑制に取り組んだ結果、給与水準は国の水準及び類似団体内平均値を下回る状況となった。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月から実施している緊急的な給料削減は令和</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年度末で終了するが、令和</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月からも引き続き管理職員の給料を</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％減額し、人件費の抑制に取り組んでいく。</a:t>
          </a: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150586</xdr:rowOff>
    </xdr:from>
    <xdr:to>
      <xdr:col>81</xdr:col>
      <xdr:colOff>44450</xdr:colOff>
      <xdr:row>84</xdr:row>
      <xdr:rowOff>13607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38093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13607</xdr:rowOff>
    </xdr:from>
    <xdr:to>
      <xdr:col>77</xdr:col>
      <xdr:colOff>44450</xdr:colOff>
      <xdr:row>84</xdr:row>
      <xdr:rowOff>134257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4154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134257</xdr:rowOff>
    </xdr:from>
    <xdr:to>
      <xdr:col>72</xdr:col>
      <xdr:colOff>203200</xdr:colOff>
      <xdr:row>87</xdr:row>
      <xdr:rowOff>16329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536057"/>
          <a:ext cx="889000" cy="39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33564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9324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116313</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17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134257</xdr:rowOff>
    </xdr:from>
    <xdr:to>
      <xdr:col>77</xdr:col>
      <xdr:colOff>95250</xdr:colOff>
      <xdr:row>84</xdr:row>
      <xdr:rowOff>64407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職員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定員管理計画」に基づき行政運営体制の見直しや人材育成の推進などにより、類似団体内平均値を下回っている。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また、同計画に基づき、職員数を令和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日現在の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人まで、令和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年度頃には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人程度まで減らすことを目標に設定しているが、職員の年齢構成の平準化や、市民サービスの持続性、人材育成の視点等を考慮して対応していく。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138006</xdr:rowOff>
    </xdr:from>
    <xdr:to>
      <xdr:col>81</xdr:col>
      <xdr:colOff>44450</xdr:colOff>
      <xdr:row>61</xdr:row>
      <xdr:rowOff>8784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25006"/>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138006</xdr:rowOff>
    </xdr:from>
    <xdr:to>
      <xdr:col>77</xdr:col>
      <xdr:colOff>44450</xdr:colOff>
      <xdr:row>60</xdr:row>
      <xdr:rowOff>156104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425006"/>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127953</xdr:rowOff>
    </xdr:from>
    <xdr:to>
      <xdr:col>72</xdr:col>
      <xdr:colOff>203200</xdr:colOff>
      <xdr:row>60</xdr:row>
      <xdr:rowOff>156104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414953"/>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117898</xdr:rowOff>
    </xdr:from>
    <xdr:to>
      <xdr:col>68</xdr:col>
      <xdr:colOff>152400</xdr:colOff>
      <xdr:row>60</xdr:row>
      <xdr:rowOff>127953</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40489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129434</xdr:rowOff>
    </xdr:from>
    <xdr:to>
      <xdr:col>81</xdr:col>
      <xdr:colOff>95250</xdr:colOff>
      <xdr:row>61</xdr:row>
      <xdr:rowOff>59584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145961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6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87206</xdr:rowOff>
    </xdr:from>
    <xdr:to>
      <xdr:col>77</xdr:col>
      <xdr:colOff>95250</xdr:colOff>
      <xdr:row>61</xdr:row>
      <xdr:rowOff>17356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27533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43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105304</xdr:rowOff>
    </xdr:from>
    <xdr:to>
      <xdr:col>73</xdr:col>
      <xdr:colOff>44450</xdr:colOff>
      <xdr:row>61</xdr:row>
      <xdr:rowOff>35454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20231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4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77153</xdr:rowOff>
    </xdr:from>
    <xdr:to>
      <xdr:col>68</xdr:col>
      <xdr:colOff>203200</xdr:colOff>
      <xdr:row>61</xdr:row>
      <xdr:rowOff>7303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17480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67098</xdr:rowOff>
    </xdr:from>
    <xdr:to>
      <xdr:col>64</xdr:col>
      <xdr:colOff>152400</xdr:colOff>
      <xdr:row>60</xdr:row>
      <xdr:rowOff>168698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7425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年度には類似団体内平均値と</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の乖離があったが、近年では類似団体内平均値に近づいている。令和元年度に、総合こども館構想廃止に伴う地方債の一括償還が発生したため、一時的に実質公債費比率が上がったが、今後の公債費が減少傾向にあるため一定改善が図</a:t>
          </a:r>
          <a:r>
            <a:rPr kumimoji="1" lang="ja-JP" altLang="en-US" sz="1300">
              <a:solidFill>
                <a:srgbClr val="FF0000"/>
              </a:solidFill>
              <a:latin typeface="ＭＳ Ｐゴシック" panose="020B0600070205080204" pitchFamily="50" charset="-128"/>
              <a:ea typeface="ＭＳ Ｐゴシック" panose="020B0600070205080204" pitchFamily="50" charset="-128"/>
            </a:rPr>
            <a:t>ら</a:t>
          </a:r>
          <a:r>
            <a:rPr kumimoji="1" lang="ja-JP" altLang="en-US" sz="1300">
              <a:latin typeface="ＭＳ Ｐゴシック" panose="020B0600070205080204" pitchFamily="50" charset="-128"/>
              <a:ea typeface="ＭＳ Ｐゴシック" panose="020B0600070205080204" pitchFamily="50" charset="-128"/>
            </a:rPr>
            <a:t>れると見込まれる。今後も、住民ニーズや緊急性の高いものなどを的確に把握し、より効果的、効率的な事業を行い起債に大きく頼ることのない財政運営に努める。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41</xdr:row>
      <xdr:rowOff>148590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178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148590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12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42</xdr:row>
      <xdr:rowOff>25400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1297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113877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2263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149454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特段大きな事業に対する地方債発行がなかったため、令和元年度と比べ、地方債発行額が減少し、地方債残高が減少したことにより将来負担比率は改善した。しかし、類似団体内平均値を上回っており、今後は、学校給食センターの大規模改修や老朽化施設の改修など地方債発行を行う事業が見込まれるため、将来負担比率の上昇が考えられることから、</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地方債発行金額や、年間の公債費を鑑み、各年度の事業実施を行い、財政の健全化に努める。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79950</xdr:rowOff>
    </xdr:from>
    <xdr:to>
      <xdr:col>81</xdr:col>
      <xdr:colOff>44450</xdr:colOff>
      <xdr:row>18</xdr:row>
      <xdr:rowOff>102688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994600"/>
          <a:ext cx="838200" cy="19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113047</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3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102688</xdr:rowOff>
    </xdr:from>
    <xdr:to>
      <xdr:col>77</xdr:col>
      <xdr:colOff>44450</xdr:colOff>
      <xdr:row>19</xdr:row>
      <xdr:rowOff>30057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3188788"/>
          <a:ext cx="889000" cy="9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23163</xdr:rowOff>
    </xdr:from>
    <xdr:to>
      <xdr:col>72</xdr:col>
      <xdr:colOff>203200</xdr:colOff>
      <xdr:row>19</xdr:row>
      <xdr:rowOff>30057</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328071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6169</xdr:rowOff>
    </xdr:from>
    <xdr:to>
      <xdr:col>68</xdr:col>
      <xdr:colOff>152400</xdr:colOff>
      <xdr:row>19</xdr:row>
      <xdr:rowOff>23163</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3092269"/>
          <a:ext cx="889000" cy="18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29150</xdr:rowOff>
    </xdr:from>
    <xdr:to>
      <xdr:col>81</xdr:col>
      <xdr:colOff>95250</xdr:colOff>
      <xdr:row>17</xdr:row>
      <xdr:rowOff>130750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94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1227</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91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51888</xdr:rowOff>
    </xdr:from>
    <xdr:to>
      <xdr:col>77</xdr:col>
      <xdr:colOff>95250</xdr:colOff>
      <xdr:row>18</xdr:row>
      <xdr:rowOff>153488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13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138266</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224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150707</xdr:rowOff>
    </xdr:from>
    <xdr:to>
      <xdr:col>73</xdr:col>
      <xdr:colOff>44450</xdr:colOff>
      <xdr:row>19</xdr:row>
      <xdr:rowOff>80857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23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65634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32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143812</xdr:rowOff>
    </xdr:from>
    <xdr:to>
      <xdr:col>68</xdr:col>
      <xdr:colOff>203200</xdr:colOff>
      <xdr:row>19</xdr:row>
      <xdr:rowOff>73962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2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58740</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31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126819</xdr:rowOff>
    </xdr:from>
    <xdr:to>
      <xdr:col>64</xdr:col>
      <xdr:colOff>152400</xdr:colOff>
      <xdr:row>18</xdr:row>
      <xdr:rowOff>56969</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04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41746</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12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53,102
52,684
36.17
25,116,841
24,689,834
373,351
11,314,527
16,357,174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職員の給与カットは引き続き行っているが、会計年度任用職員制度の導入により令和元年度と比べ</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ポイント悪化した。また、施設にかかる職員数が多いことから類似団体内平均値を上回っている。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　今後も「阪南市行財政構造改革プラン改訂版」に基づき、人口減少等を踏まえた職員定数の適正化を図る。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37</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525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62230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52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62230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90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46990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11430</xdr:rowOff>
    </xdr:from>
    <xdr:to>
      <xdr:col>15</xdr:col>
      <xdr:colOff>149225</xdr:colOff>
      <xdr:row>37</xdr:row>
      <xdr:rowOff>113030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97807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年度は令和元年度に比べて会計年度任用職員制度の導入の影響もあり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ポイント良化し、引き続き類似団体内平均値を下回る結果となった。</a:t>
          </a:r>
        </a:p>
        <a:p>
          <a:r>
            <a:rPr kumimoji="1" lang="ja-JP" altLang="en-US" sz="1300">
              <a:latin typeface="ＭＳ Ｐゴシック" panose="020B0600070205080204" pitchFamily="50" charset="-128"/>
              <a:ea typeface="ＭＳ Ｐゴシック" panose="020B0600070205080204" pitchFamily="50" charset="-128"/>
            </a:rPr>
            <a:t>　今後も、「阪南市行財政構造改革プラン改訂版」に基づき、事務事業の見直しの中で物件費の抑制に努める一方、より効率的な事業実施と市民サービスの向上に取り組む。</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145288</xdr:rowOff>
    </xdr:from>
    <xdr:to>
      <xdr:col>82</xdr:col>
      <xdr:colOff>107950</xdr:colOff>
      <xdr:row>16</xdr:row>
      <xdr:rowOff>67564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545588"/>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156718</xdr:rowOff>
    </xdr:from>
    <xdr:to>
      <xdr:col>78</xdr:col>
      <xdr:colOff>69850</xdr:colOff>
      <xdr:row>16</xdr:row>
      <xdr:rowOff>67564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2846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156718</xdr:rowOff>
    </xdr:from>
    <xdr:to>
      <xdr:col>73</xdr:col>
      <xdr:colOff>180975</xdr:colOff>
      <xdr:row>17</xdr:row>
      <xdr:rowOff>33274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28468"/>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168148</xdr:rowOff>
    </xdr:from>
    <xdr:to>
      <xdr:col>69</xdr:col>
      <xdr:colOff>92075</xdr:colOff>
      <xdr:row>17</xdr:row>
      <xdr:rowOff>33274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11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94488</xdr:rowOff>
    </xdr:from>
    <xdr:to>
      <xdr:col>82</xdr:col>
      <xdr:colOff>158750</xdr:colOff>
      <xdr:row>15</xdr:row>
      <xdr:rowOff>24638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111015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3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xdr:rowOff>
    </xdr:from>
    <xdr:to>
      <xdr:col>78</xdr:col>
      <xdr:colOff>120650</xdr:colOff>
      <xdr:row>16</xdr:row>
      <xdr:rowOff>118364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105918</xdr:rowOff>
    </xdr:from>
    <xdr:to>
      <xdr:col>74</xdr:col>
      <xdr:colOff>31750</xdr:colOff>
      <xdr:row>16</xdr:row>
      <xdr:rowOff>36068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46245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153924</xdr:rowOff>
    </xdr:from>
    <xdr:to>
      <xdr:col>69</xdr:col>
      <xdr:colOff>142875</xdr:colOff>
      <xdr:row>17</xdr:row>
      <xdr:rowOff>84074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68851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本市は専門職員によるケースワーカーを設置し生活保護費をはじめとする扶助費の抑制に努めてきたため、類似団体内平均値を下回っている。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本市の高齢化率が</a:t>
          </a:r>
          <a:r>
            <a:rPr kumimoji="1" lang="en-US" altLang="ja-JP" sz="1300">
              <a:latin typeface="ＭＳ Ｐゴシック" panose="020B0600070205080204" pitchFamily="50" charset="-128"/>
              <a:ea typeface="ＭＳ Ｐゴシック" panose="020B0600070205080204" pitchFamily="50" charset="-128"/>
            </a:rPr>
            <a:t>33.61</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月末）と高いことや、障がい者施策による社会福祉費の伸びが依然として大きいことから、今後も増額が懸念されるため、引き続き専門職員による対応など適切に行っていく。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56</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159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56</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56</xdr:row>
      <xdr:rowOff>67128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485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56</xdr:row>
      <xdr:rowOff>67128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703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16328</xdr:rowOff>
    </xdr:from>
    <xdr:to>
      <xdr:col>11</xdr:col>
      <xdr:colOff>60325</xdr:colOff>
      <xdr:row>56</xdr:row>
      <xdr:rowOff>117928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128105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内平均値を上回っているのは、繰出金の増加が主な要因である。高齢化に伴う介護保険特別会計・後期高齢者医療特別会計に対する繰出金が年々増加している影響が大きい。今後は重度化予防や介護予防の推進や、大阪府後期高齢者医療広域連合会と連携し、医療費適正化の施策の検討・実施に取り組み、一般会計からの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59</xdr:row>
      <xdr:rowOff>8890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1004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152417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09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8890</xdr:rowOff>
    </xdr:from>
    <xdr:to>
      <xdr:col>82</xdr:col>
      <xdr:colOff>196850</xdr:colOff>
      <xdr:row>59</xdr:row>
      <xdr:rowOff>8890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12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58</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033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58</xdr:row>
      <xdr:rowOff>127000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02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68580</xdr:rowOff>
    </xdr:from>
    <xdr:to>
      <xdr:col>78</xdr:col>
      <xdr:colOff>120650</xdr:colOff>
      <xdr:row>56</xdr:row>
      <xdr:rowOff>170180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81280</xdr:rowOff>
    </xdr:from>
    <xdr:to>
      <xdr:col>73</xdr:col>
      <xdr:colOff>180975</xdr:colOff>
      <xdr:row>60</xdr:row>
      <xdr:rowOff>81280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02538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161290</xdr:rowOff>
    </xdr:from>
    <xdr:to>
      <xdr:col>69</xdr:col>
      <xdr:colOff>92075</xdr:colOff>
      <xdr:row>60</xdr:row>
      <xdr:rowOff>81280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276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118127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30480</xdr:rowOff>
    </xdr:from>
    <xdr:to>
      <xdr:col>69</xdr:col>
      <xdr:colOff>142875</xdr:colOff>
      <xdr:row>60</xdr:row>
      <xdr:rowOff>132080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116857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110490</xdr:rowOff>
    </xdr:from>
    <xdr:to>
      <xdr:col>65</xdr:col>
      <xdr:colOff>53975</xdr:colOff>
      <xdr:row>60</xdr:row>
      <xdr:rowOff>40640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25417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補助費等の経常収支比率が類似団体内平均値と比較して高いのは、一部事務組合で行っているごみ処理業務、消防業務、病院事業及び下水道事業に対する補助費（繰出金）によるところが大きい。</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令和元年度と比べほぼ横ばいで推移しているが、ごみ処理場の改修など大きな事業が控えており補助費等の増加が見込まれることから、「阪南市行財政構造改革プラン改訂版」に基づき補助費等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28702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3677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110998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3677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37</xdr:row>
      <xdr:rowOff>110998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29005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117856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285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121429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60198</xdr:rowOff>
    </xdr:from>
    <xdr:to>
      <xdr:col>74</xdr:col>
      <xdr:colOff>31750</xdr:colOff>
      <xdr:row>37</xdr:row>
      <xdr:rowOff>161798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153433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小・中学校の耐震事業や駅周辺整備事業といった事業を行うことにより公債費は増加傾向であったが、今後は臨時財政対策債等の償還終了もあり、公債費が減少傾向になると見込まれる。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今後も公債費を見据えた事業実施の適正化を図ることにより、将来にわたって持続可能な財政運営の確立に取り組む。</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51563</xdr:rowOff>
    </xdr:from>
    <xdr:to>
      <xdr:col>24</xdr:col>
      <xdr:colOff>25400</xdr:colOff>
      <xdr:row>77</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253213"/>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69850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27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42418</xdr:rowOff>
    </xdr:from>
    <xdr:to>
      <xdr:col>15</xdr:col>
      <xdr:colOff>98425</xdr:colOff>
      <xdr:row>77</xdr:row>
      <xdr:rowOff>69850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244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42418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225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763</xdr:rowOff>
    </xdr:from>
    <xdr:to>
      <xdr:col>24</xdr:col>
      <xdr:colOff>76200</xdr:colOff>
      <xdr:row>77</xdr:row>
      <xdr:rowOff>102363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17290</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163068</xdr:rowOff>
    </xdr:from>
    <xdr:to>
      <xdr:col>11</xdr:col>
      <xdr:colOff>60325</xdr:colOff>
      <xdr:row>77</xdr:row>
      <xdr:rowOff>93218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103395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「公債費以外」の経常収支比率の主なものは、人件費が</a:t>
          </a:r>
          <a:r>
            <a:rPr kumimoji="1" lang="en-US" altLang="ja-JP" sz="1200">
              <a:latin typeface="ＭＳ Ｐゴシック" panose="020B0600070205080204" pitchFamily="50" charset="-128"/>
              <a:ea typeface="ＭＳ Ｐゴシック" panose="020B0600070205080204" pitchFamily="50" charset="-128"/>
            </a:rPr>
            <a:t>26.2</a:t>
          </a:r>
          <a:r>
            <a:rPr kumimoji="1" lang="ja-JP" altLang="en-US" sz="1200">
              <a:latin typeface="ＭＳ Ｐゴシック" panose="020B0600070205080204" pitchFamily="50" charset="-128"/>
              <a:ea typeface="ＭＳ Ｐゴシック" panose="020B0600070205080204" pitchFamily="50" charset="-128"/>
            </a:rPr>
            <a:t>％、繰出金が</a:t>
          </a:r>
          <a:r>
            <a:rPr kumimoji="1" lang="en-US" altLang="ja-JP" sz="1200">
              <a:latin typeface="ＭＳ Ｐゴシック" panose="020B0600070205080204" pitchFamily="50" charset="-128"/>
              <a:ea typeface="ＭＳ Ｐゴシック" panose="020B0600070205080204" pitchFamily="50" charset="-128"/>
            </a:rPr>
            <a:t>16.7</a:t>
          </a:r>
          <a:r>
            <a:rPr kumimoji="1" lang="ja-JP" altLang="en-US" sz="1200">
              <a:latin typeface="ＭＳ Ｐゴシック" panose="020B0600070205080204" pitchFamily="50" charset="-128"/>
              <a:ea typeface="ＭＳ Ｐゴシック" panose="020B0600070205080204" pitchFamily="50" charset="-128"/>
            </a:rPr>
            <a:t>％、物件費が</a:t>
          </a:r>
          <a:r>
            <a:rPr kumimoji="1" lang="en-US" altLang="ja-JP" sz="1200">
              <a:latin typeface="ＭＳ Ｐゴシック" panose="020B0600070205080204" pitchFamily="50" charset="-128"/>
              <a:ea typeface="ＭＳ Ｐゴシック" panose="020B0600070205080204" pitchFamily="50" charset="-128"/>
            </a:rPr>
            <a:t>12.7</a:t>
          </a:r>
          <a:r>
            <a:rPr kumimoji="1" lang="ja-JP" altLang="en-US" sz="1200">
              <a:latin typeface="ＭＳ Ｐゴシック" panose="020B0600070205080204" pitchFamily="50" charset="-128"/>
              <a:ea typeface="ＭＳ Ｐゴシック" panose="020B0600070205080204" pitchFamily="50" charset="-128"/>
            </a:rPr>
            <a:t>％、補助費等が</a:t>
          </a:r>
          <a:r>
            <a:rPr kumimoji="1" lang="en-US" altLang="ja-JP" sz="1200">
              <a:latin typeface="ＭＳ Ｐゴシック" panose="020B0600070205080204" pitchFamily="50" charset="-128"/>
              <a:ea typeface="ＭＳ Ｐゴシック" panose="020B0600070205080204" pitchFamily="50" charset="-128"/>
            </a:rPr>
            <a:t>14.1</a:t>
          </a:r>
          <a:r>
            <a:rPr kumimoji="1" lang="ja-JP" altLang="en-US" sz="1200">
              <a:latin typeface="ＭＳ Ｐゴシック" panose="020B0600070205080204" pitchFamily="50" charset="-128"/>
              <a:ea typeface="ＭＳ Ｐゴシック" panose="020B0600070205080204" pitchFamily="50" charset="-128"/>
            </a:rPr>
            <a:t>％となっている。類似団体内平均値を上回っているのは、高齢化に伴う特別会計への繰出金や一部事務組合等に対する補助費等の影響が大きい。</a:t>
          </a:r>
        </a:p>
        <a:p>
          <a:r>
            <a:rPr kumimoji="1" lang="ja-JP" altLang="en-US" sz="1200">
              <a:latin typeface="ＭＳ Ｐゴシック" panose="020B0600070205080204" pitchFamily="50" charset="-128"/>
              <a:ea typeface="ＭＳ Ｐゴシック" panose="020B0600070205080204" pitchFamily="50" charset="-128"/>
            </a:rPr>
            <a:t>　今後も「阪南市行財政構造改革プラン改訂版」に基づき、特別会計の健全な運営等による繰出金や補助費等の抑制により、経常経費の抑制を図る。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xdr:rowOff>
    </xdr:from>
    <xdr:to>
      <xdr:col>82</xdr:col>
      <xdr:colOff>107950</xdr:colOff>
      <xdr:row>79</xdr:row>
      <xdr:rowOff>101854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54582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101854</xdr:rowOff>
    </xdr:from>
    <xdr:to>
      <xdr:col>78</xdr:col>
      <xdr:colOff>69850</xdr:colOff>
      <xdr:row>79</xdr:row>
      <xdr:rowOff>124713</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6464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124713</xdr:rowOff>
    </xdr:from>
    <xdr:to>
      <xdr:col>73</xdr:col>
      <xdr:colOff>180975</xdr:colOff>
      <xdr:row>80</xdr:row>
      <xdr:rowOff>145287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669263"/>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170435</xdr:rowOff>
    </xdr:from>
    <xdr:to>
      <xdr:col>69</xdr:col>
      <xdr:colOff>92075</xdr:colOff>
      <xdr:row>80</xdr:row>
      <xdr:rowOff>145287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714985"/>
          <a:ext cx="8890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93997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51054</xdr:rowOff>
    </xdr:from>
    <xdr:to>
      <xdr:col>78</xdr:col>
      <xdr:colOff>120650</xdr:colOff>
      <xdr:row>79</xdr:row>
      <xdr:rowOff>152654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137431</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68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73913</xdr:rowOff>
    </xdr:from>
    <xdr:to>
      <xdr:col>74</xdr:col>
      <xdr:colOff>31750</xdr:colOff>
      <xdr:row>80</xdr:row>
      <xdr:rowOff>4063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160290</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94487</xdr:rowOff>
    </xdr:from>
    <xdr:to>
      <xdr:col>69</xdr:col>
      <xdr:colOff>142875</xdr:colOff>
      <xdr:row>81</xdr:row>
      <xdr:rowOff>24637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9414</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89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119635</xdr:rowOff>
    </xdr:from>
    <xdr:to>
      <xdr:col>65</xdr:col>
      <xdr:colOff>53975</xdr:colOff>
      <xdr:row>80</xdr:row>
      <xdr:rowOff>49785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34562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27140</xdr:rowOff>
    </xdr:from>
    <xdr:to>
      <xdr:col>29</xdr:col>
      <xdr:colOff>127000</xdr:colOff>
      <xdr:row>16</xdr:row>
      <xdr:rowOff>32588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17965"/>
          <a:ext cx="647700" cy="5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93083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8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16872</xdr:rowOff>
    </xdr:from>
    <xdr:to>
      <xdr:col>26</xdr:col>
      <xdr:colOff>50800</xdr:colOff>
      <xdr:row>16</xdr:row>
      <xdr:rowOff>32588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807697"/>
          <a:ext cx="698500" cy="15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69384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16872</xdr:rowOff>
    </xdr:from>
    <xdr:to>
      <xdr:col>22</xdr:col>
      <xdr:colOff>114300</xdr:colOff>
      <xdr:row>16</xdr:row>
      <xdr:rowOff>37694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07697"/>
          <a:ext cx="698500" cy="20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87558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37694</xdr:rowOff>
    </xdr:from>
    <xdr:to>
      <xdr:col>18</xdr:col>
      <xdr:colOff>177800</xdr:colOff>
      <xdr:row>16</xdr:row>
      <xdr:rowOff>71774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28519"/>
          <a:ext cx="698500" cy="34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97750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104760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147790</xdr:rowOff>
    </xdr:from>
    <xdr:to>
      <xdr:col>29</xdr:col>
      <xdr:colOff>177800</xdr:colOff>
      <xdr:row>16</xdr:row>
      <xdr:rowOff>77940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67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164317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1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153238</xdr:rowOff>
    </xdr:from>
    <xdr:to>
      <xdr:col>26</xdr:col>
      <xdr:colOff>101600</xdr:colOff>
      <xdr:row>16</xdr:row>
      <xdr:rowOff>83388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72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93565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41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137522</xdr:rowOff>
    </xdr:from>
    <xdr:to>
      <xdr:col>22</xdr:col>
      <xdr:colOff>165100</xdr:colOff>
      <xdr:row>16</xdr:row>
      <xdr:rowOff>67672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56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77849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2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158344</xdr:rowOff>
    </xdr:from>
    <xdr:to>
      <xdr:col>19</xdr:col>
      <xdr:colOff>38100</xdr:colOff>
      <xdr:row>16</xdr:row>
      <xdr:rowOff>88494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77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98671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4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20974</xdr:rowOff>
    </xdr:from>
    <xdr:to>
      <xdr:col>15</xdr:col>
      <xdr:colOff>101600</xdr:colOff>
      <xdr:row>16</xdr:row>
      <xdr:rowOff>122574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11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132751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8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159134</xdr:rowOff>
    </xdr:from>
    <xdr:to>
      <xdr:col>29</xdr:col>
      <xdr:colOff>127000</xdr:colOff>
      <xdr:row>35</xdr:row>
      <xdr:rowOff>237806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769484"/>
          <a:ext cx="647700" cy="78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222583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32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159134</xdr:rowOff>
    </xdr:from>
    <xdr:to>
      <xdr:col>26</xdr:col>
      <xdr:colOff>50800</xdr:colOff>
      <xdr:row>35</xdr:row>
      <xdr:rowOff>309847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769484"/>
          <a:ext cx="698500" cy="150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334746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264389</xdr:rowOff>
    </xdr:from>
    <xdr:to>
      <xdr:col>22</xdr:col>
      <xdr:colOff>114300</xdr:colOff>
      <xdr:row>35</xdr:row>
      <xdr:rowOff>309847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74739"/>
          <a:ext cx="698500" cy="45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264389</xdr:rowOff>
    </xdr:from>
    <xdr:to>
      <xdr:col>18</xdr:col>
      <xdr:colOff>177800</xdr:colOff>
      <xdr:row>35</xdr:row>
      <xdr:rowOff>288783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874739"/>
          <a:ext cx="698500" cy="24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320768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187006</xdr:rowOff>
    </xdr:from>
    <xdr:to>
      <xdr:col>29</xdr:col>
      <xdr:colOff>177800</xdr:colOff>
      <xdr:row>35</xdr:row>
      <xdr:rowOff>288606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97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32083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4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108334</xdr:rowOff>
    </xdr:from>
    <xdr:to>
      <xdr:col>26</xdr:col>
      <xdr:colOff>101600</xdr:colOff>
      <xdr:row>35</xdr:row>
      <xdr:rowOff>209934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18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220111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87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259047</xdr:rowOff>
    </xdr:from>
    <xdr:to>
      <xdr:col>22</xdr:col>
      <xdr:colOff>165100</xdr:colOff>
      <xdr:row>36</xdr:row>
      <xdr:rowOff>17747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69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2524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5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213589</xdr:rowOff>
    </xdr:from>
    <xdr:to>
      <xdr:col>19</xdr:col>
      <xdr:colOff>38100</xdr:colOff>
      <xdr:row>35</xdr:row>
      <xdr:rowOff>315189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23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325366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59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237983</xdr:rowOff>
    </xdr:from>
    <xdr:to>
      <xdr:col>15</xdr:col>
      <xdr:colOff>101600</xdr:colOff>
      <xdr:row>35</xdr:row>
      <xdr:rowOff>339583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48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324360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34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53,102
52,684
36.17
25,116,841
24,689,834
373,351
11,314,527
16,357,174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65691</xdr:rowOff>
    </xdr:from>
    <xdr:to>
      <xdr:col>24</xdr:col>
      <xdr:colOff>63500</xdr:colOff>
      <xdr:row>37</xdr:row>
      <xdr:rowOff>71825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37891"/>
          <a:ext cx="838200" cy="17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42295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49194</xdr:rowOff>
    </xdr:from>
    <xdr:to>
      <xdr:col>19</xdr:col>
      <xdr:colOff>177800</xdr:colOff>
      <xdr:row>37</xdr:row>
      <xdr:rowOff>71825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92844"/>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49194</xdr:rowOff>
    </xdr:from>
    <xdr:to>
      <xdr:col>15</xdr:col>
      <xdr:colOff>50800</xdr:colOff>
      <xdr:row>37</xdr:row>
      <xdr:rowOff>96781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92844"/>
          <a:ext cx="889000" cy="4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96781</xdr:rowOff>
    </xdr:from>
    <xdr:to>
      <xdr:col>10</xdr:col>
      <xdr:colOff>114300</xdr:colOff>
      <xdr:row>37</xdr:row>
      <xdr:rowOff>114707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40431"/>
          <a:ext cx="8890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14891</xdr:rowOff>
    </xdr:from>
    <xdr:to>
      <xdr:col>24</xdr:col>
      <xdr:colOff>114300</xdr:colOff>
      <xdr:row>36</xdr:row>
      <xdr:rowOff>116491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8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37768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3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21025</xdr:rowOff>
    </xdr:from>
    <xdr:to>
      <xdr:col>20</xdr:col>
      <xdr:colOff>38100</xdr:colOff>
      <xdr:row>37</xdr:row>
      <xdr:rowOff>122625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6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113752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5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169844</xdr:rowOff>
    </xdr:from>
    <xdr:to>
      <xdr:col>15</xdr:col>
      <xdr:colOff>101600</xdr:colOff>
      <xdr:row>37</xdr:row>
      <xdr:rowOff>99994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4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116521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1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45981</xdr:rowOff>
    </xdr:from>
    <xdr:to>
      <xdr:col>10</xdr:col>
      <xdr:colOff>165100</xdr:colOff>
      <xdr:row>37</xdr:row>
      <xdr:rowOff>147581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138707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63907</xdr:rowOff>
    </xdr:from>
    <xdr:to>
      <xdr:col>6</xdr:col>
      <xdr:colOff>38100</xdr:colOff>
      <xdr:row>37</xdr:row>
      <xdr:rowOff>165506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075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156633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80149</xdr:rowOff>
    </xdr:from>
    <xdr:to>
      <xdr:col>24</xdr:col>
      <xdr:colOff>63500</xdr:colOff>
      <xdr:row>58</xdr:row>
      <xdr:rowOff>4666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52799"/>
          <a:ext cx="838200" cy="9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4666</xdr:rowOff>
    </xdr:from>
    <xdr:to>
      <xdr:col>19</xdr:col>
      <xdr:colOff>177800</xdr:colOff>
      <xdr:row>58</xdr:row>
      <xdr:rowOff>17993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48766"/>
          <a:ext cx="889000" cy="1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11684</xdr:rowOff>
    </xdr:from>
    <xdr:to>
      <xdr:col>15</xdr:col>
      <xdr:colOff>50800</xdr:colOff>
      <xdr:row>58</xdr:row>
      <xdr:rowOff>17993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955784"/>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11684</xdr:rowOff>
    </xdr:from>
    <xdr:to>
      <xdr:col>10</xdr:col>
      <xdr:colOff>114300</xdr:colOff>
      <xdr:row>58</xdr:row>
      <xdr:rowOff>21857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55784"/>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140596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29349</xdr:rowOff>
    </xdr:from>
    <xdr:to>
      <xdr:col>24</xdr:col>
      <xdr:colOff>114300</xdr:colOff>
      <xdr:row>57</xdr:row>
      <xdr:rowOff>130949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115726</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1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125316</xdr:rowOff>
    </xdr:from>
    <xdr:to>
      <xdr:col>20</xdr:col>
      <xdr:colOff>38100</xdr:colOff>
      <xdr:row>58</xdr:row>
      <xdr:rowOff>55466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9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46593</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99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138643</xdr:rowOff>
    </xdr:from>
    <xdr:to>
      <xdr:col>15</xdr:col>
      <xdr:colOff>101600</xdr:colOff>
      <xdr:row>58</xdr:row>
      <xdr:rowOff>68793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1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59920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0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132334</xdr:rowOff>
    </xdr:from>
    <xdr:to>
      <xdr:col>10</xdr:col>
      <xdr:colOff>165100</xdr:colOff>
      <xdr:row>58</xdr:row>
      <xdr:rowOff>62484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0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53611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99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142507</xdr:rowOff>
    </xdr:from>
    <xdr:to>
      <xdr:col>6</xdr:col>
      <xdr:colOff>38100</xdr:colOff>
      <xdr:row>58</xdr:row>
      <xdr:rowOff>72657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1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63784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0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88447</xdr:rowOff>
    </xdr:from>
    <xdr:to>
      <xdr:col>24</xdr:col>
      <xdr:colOff>63500</xdr:colOff>
      <xdr:row>78</xdr:row>
      <xdr:rowOff>100701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461547"/>
          <a:ext cx="838200" cy="1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86207</xdr:rowOff>
    </xdr:from>
    <xdr:to>
      <xdr:col>19</xdr:col>
      <xdr:colOff>177800</xdr:colOff>
      <xdr:row>78</xdr:row>
      <xdr:rowOff>88447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459307"/>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61427</xdr:rowOff>
    </xdr:from>
    <xdr:to>
      <xdr:col>15</xdr:col>
      <xdr:colOff>50800</xdr:colOff>
      <xdr:row>78</xdr:row>
      <xdr:rowOff>86207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34527"/>
          <a:ext cx="889000" cy="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61016</xdr:rowOff>
    </xdr:from>
    <xdr:to>
      <xdr:col>10</xdr:col>
      <xdr:colOff>114300</xdr:colOff>
      <xdr:row>78</xdr:row>
      <xdr:rowOff>61427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34116"/>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49901</xdr:rowOff>
    </xdr:from>
    <xdr:to>
      <xdr:col>24</xdr:col>
      <xdr:colOff>114300</xdr:colOff>
      <xdr:row>78</xdr:row>
      <xdr:rowOff>151501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2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136278</xdr:rowOff>
    </xdr:from>
    <xdr:ext cx="378565"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37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37647</xdr:rowOff>
    </xdr:from>
    <xdr:to>
      <xdr:col>20</xdr:col>
      <xdr:colOff>38100</xdr:colOff>
      <xdr:row>78</xdr:row>
      <xdr:rowOff>139247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1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130374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50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35407</xdr:rowOff>
    </xdr:from>
    <xdr:to>
      <xdr:col>15</xdr:col>
      <xdr:colOff>101600</xdr:colOff>
      <xdr:row>78</xdr:row>
      <xdr:rowOff>137007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128134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0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10627</xdr:rowOff>
    </xdr:from>
    <xdr:to>
      <xdr:col>10</xdr:col>
      <xdr:colOff>165100</xdr:colOff>
      <xdr:row>78</xdr:row>
      <xdr:rowOff>112227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8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103354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7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10216</xdr:rowOff>
    </xdr:from>
    <xdr:to>
      <xdr:col>6</xdr:col>
      <xdr:colOff>38100</xdr:colOff>
      <xdr:row>78</xdr:row>
      <xdr:rowOff>111816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8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102943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33858</xdr:rowOff>
    </xdr:from>
    <xdr:to>
      <xdr:col>24</xdr:col>
      <xdr:colOff>63500</xdr:colOff>
      <xdr:row>97</xdr:row>
      <xdr:rowOff>69659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664508"/>
          <a:ext cx="838200" cy="3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69659</xdr:rowOff>
    </xdr:from>
    <xdr:to>
      <xdr:col>19</xdr:col>
      <xdr:colOff>177800</xdr:colOff>
      <xdr:row>97</xdr:row>
      <xdr:rowOff>118580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700309"/>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118580</xdr:rowOff>
    </xdr:from>
    <xdr:to>
      <xdr:col>15</xdr:col>
      <xdr:colOff>50800</xdr:colOff>
      <xdr:row>97</xdr:row>
      <xdr:rowOff>125831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749230"/>
          <a:ext cx="889000" cy="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125831</xdr:rowOff>
    </xdr:from>
    <xdr:to>
      <xdr:col>10</xdr:col>
      <xdr:colOff>114300</xdr:colOff>
      <xdr:row>97</xdr:row>
      <xdr:rowOff>131178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756481"/>
          <a:ext cx="889000" cy="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154508</xdr:rowOff>
    </xdr:from>
    <xdr:to>
      <xdr:col>24</xdr:col>
      <xdr:colOff>114300</xdr:colOff>
      <xdr:row>97</xdr:row>
      <xdr:rowOff>84658</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61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132935</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59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18859</xdr:rowOff>
    </xdr:from>
    <xdr:to>
      <xdr:col>20</xdr:col>
      <xdr:colOff>38100</xdr:colOff>
      <xdr:row>97</xdr:row>
      <xdr:rowOff>120459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64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111586</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74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67780</xdr:rowOff>
    </xdr:from>
    <xdr:to>
      <xdr:col>15</xdr:col>
      <xdr:colOff>101600</xdr:colOff>
      <xdr:row>97</xdr:row>
      <xdr:rowOff>169380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69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160507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79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75031</xdr:rowOff>
    </xdr:from>
    <xdr:to>
      <xdr:col>10</xdr:col>
      <xdr:colOff>165100</xdr:colOff>
      <xdr:row>98</xdr:row>
      <xdr:rowOff>5181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7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167758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79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80378</xdr:rowOff>
    </xdr:from>
    <xdr:to>
      <xdr:col>6</xdr:col>
      <xdr:colOff>38100</xdr:colOff>
      <xdr:row>98</xdr:row>
      <xdr:rowOff>10528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71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80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145031</xdr:rowOff>
    </xdr:from>
    <xdr:to>
      <xdr:col>55</xdr:col>
      <xdr:colOff>0</xdr:colOff>
      <xdr:row>37</xdr:row>
      <xdr:rowOff>108770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974331"/>
          <a:ext cx="838200" cy="47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79148</xdr:rowOff>
    </xdr:from>
    <xdr:to>
      <xdr:col>50</xdr:col>
      <xdr:colOff>114300</xdr:colOff>
      <xdr:row>37</xdr:row>
      <xdr:rowOff>108770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6422798"/>
          <a:ext cx="889000" cy="2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151470</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4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79148</xdr:rowOff>
    </xdr:from>
    <xdr:to>
      <xdr:col>45</xdr:col>
      <xdr:colOff>177800</xdr:colOff>
      <xdr:row>37</xdr:row>
      <xdr:rowOff>106773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422798"/>
          <a:ext cx="889000" cy="2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170037</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106773</xdr:rowOff>
    </xdr:from>
    <xdr:to>
      <xdr:col>41</xdr:col>
      <xdr:colOff>50800</xdr:colOff>
      <xdr:row>37</xdr:row>
      <xdr:rowOff>157494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450423"/>
          <a:ext cx="889000" cy="5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2025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5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94231</xdr:rowOff>
    </xdr:from>
    <xdr:to>
      <xdr:col>55</xdr:col>
      <xdr:colOff>50800</xdr:colOff>
      <xdr:row>35</xdr:row>
      <xdr:rowOff>24381</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92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72658</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9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57970</xdr:rowOff>
    </xdr:from>
    <xdr:to>
      <xdr:col>50</xdr:col>
      <xdr:colOff>165100</xdr:colOff>
      <xdr:row>37</xdr:row>
      <xdr:rowOff>159570</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40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4647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17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28348</xdr:rowOff>
    </xdr:from>
    <xdr:to>
      <xdr:col>46</xdr:col>
      <xdr:colOff>38100</xdr:colOff>
      <xdr:row>37</xdr:row>
      <xdr:rowOff>129948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37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146475</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14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55973</xdr:rowOff>
    </xdr:from>
    <xdr:to>
      <xdr:col>41</xdr:col>
      <xdr:colOff>101600</xdr:colOff>
      <xdr:row>37</xdr:row>
      <xdr:rowOff>157573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9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2650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17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106694</xdr:rowOff>
    </xdr:from>
    <xdr:to>
      <xdr:col>36</xdr:col>
      <xdr:colOff>165100</xdr:colOff>
      <xdr:row>38</xdr:row>
      <xdr:rowOff>36844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5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27971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5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78537</xdr:rowOff>
    </xdr:from>
    <xdr:to>
      <xdr:col>55</xdr:col>
      <xdr:colOff>0</xdr:colOff>
      <xdr:row>58</xdr:row>
      <xdr:rowOff>84975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10022637"/>
          <a:ext cx="8382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132156</xdr:rowOff>
    </xdr:from>
    <xdr:to>
      <xdr:col>50</xdr:col>
      <xdr:colOff>114300</xdr:colOff>
      <xdr:row>58</xdr:row>
      <xdr:rowOff>84975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904806"/>
          <a:ext cx="889000" cy="12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123241</xdr:rowOff>
    </xdr:from>
    <xdr:to>
      <xdr:col>45</xdr:col>
      <xdr:colOff>177800</xdr:colOff>
      <xdr:row>57</xdr:row>
      <xdr:rowOff>132156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724441"/>
          <a:ext cx="889000" cy="18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123241</xdr:rowOff>
    </xdr:from>
    <xdr:to>
      <xdr:col>41</xdr:col>
      <xdr:colOff>50800</xdr:colOff>
      <xdr:row>56</xdr:row>
      <xdr:rowOff>151867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724441"/>
          <a:ext cx="889000" cy="2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27737</xdr:rowOff>
    </xdr:from>
    <xdr:to>
      <xdr:col>55</xdr:col>
      <xdr:colOff>50800</xdr:colOff>
      <xdr:row>58</xdr:row>
      <xdr:rowOff>129337</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7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114114</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8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34175</xdr:rowOff>
    </xdr:from>
    <xdr:to>
      <xdr:col>50</xdr:col>
      <xdr:colOff>165100</xdr:colOff>
      <xdr:row>58</xdr:row>
      <xdr:rowOff>135775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126902</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07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81356</xdr:rowOff>
    </xdr:from>
    <xdr:to>
      <xdr:col>46</xdr:col>
      <xdr:colOff>38100</xdr:colOff>
      <xdr:row>58</xdr:row>
      <xdr:rowOff>11506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5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2633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94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72441</xdr:rowOff>
    </xdr:from>
    <xdr:to>
      <xdr:col>41</xdr:col>
      <xdr:colOff>101600</xdr:colOff>
      <xdr:row>57</xdr:row>
      <xdr:rowOff>2591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67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165168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76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101067</xdr:rowOff>
    </xdr:from>
    <xdr:to>
      <xdr:col>36</xdr:col>
      <xdr:colOff>165100</xdr:colOff>
      <xdr:row>57</xdr:row>
      <xdr:rowOff>31217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70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22344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79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70738</xdr:rowOff>
    </xdr:from>
    <xdr:to>
      <xdr:col>55</xdr:col>
      <xdr:colOff>0</xdr:colOff>
      <xdr:row>78</xdr:row>
      <xdr:rowOff>167760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443838"/>
          <a:ext cx="838200" cy="9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56090</xdr:rowOff>
    </xdr:from>
    <xdr:to>
      <xdr:col>50</xdr:col>
      <xdr:colOff>114300</xdr:colOff>
      <xdr:row>78</xdr:row>
      <xdr:rowOff>70738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257740"/>
          <a:ext cx="889000" cy="18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56090</xdr:rowOff>
    </xdr:from>
    <xdr:to>
      <xdr:col>45</xdr:col>
      <xdr:colOff>177800</xdr:colOff>
      <xdr:row>77</xdr:row>
      <xdr:rowOff>163627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257740"/>
          <a:ext cx="889000" cy="10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26255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163627</xdr:rowOff>
    </xdr:from>
    <xdr:to>
      <xdr:col>41</xdr:col>
      <xdr:colOff>50800</xdr:colOff>
      <xdr:row>78</xdr:row>
      <xdr:rowOff>28848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365277"/>
          <a:ext cx="889000" cy="3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116960</xdr:rowOff>
    </xdr:from>
    <xdr:to>
      <xdr:col>55</xdr:col>
      <xdr:colOff>50800</xdr:colOff>
      <xdr:row>79</xdr:row>
      <xdr:rowOff>47110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49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31887</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0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19938</xdr:rowOff>
    </xdr:from>
    <xdr:to>
      <xdr:col>50</xdr:col>
      <xdr:colOff>165100</xdr:colOff>
      <xdr:row>78</xdr:row>
      <xdr:rowOff>121538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39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112665</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8" y="1348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5290</xdr:rowOff>
    </xdr:from>
    <xdr:to>
      <xdr:col>46</xdr:col>
      <xdr:colOff>38100</xdr:colOff>
      <xdr:row>77</xdr:row>
      <xdr:rowOff>106890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2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123417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298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112827</xdr:rowOff>
    </xdr:from>
    <xdr:to>
      <xdr:col>41</xdr:col>
      <xdr:colOff>101600</xdr:colOff>
      <xdr:row>78</xdr:row>
      <xdr:rowOff>42977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3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34104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40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149498</xdr:rowOff>
    </xdr:from>
    <xdr:to>
      <xdr:col>36</xdr:col>
      <xdr:colOff>165100</xdr:colOff>
      <xdr:row>78</xdr:row>
      <xdr:rowOff>79648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35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70775</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37428" y="1344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113830</xdr:rowOff>
    </xdr:from>
    <xdr:to>
      <xdr:col>55</xdr:col>
      <xdr:colOff>0</xdr:colOff>
      <xdr:row>99</xdr:row>
      <xdr:rowOff>12331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915930"/>
          <a:ext cx="838200" cy="6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12331</xdr:rowOff>
    </xdr:from>
    <xdr:to>
      <xdr:col>50</xdr:col>
      <xdr:colOff>114300</xdr:colOff>
      <xdr:row>99</xdr:row>
      <xdr:rowOff>22022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985881"/>
          <a:ext cx="889000" cy="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105359</xdr:rowOff>
    </xdr:from>
    <xdr:to>
      <xdr:col>45</xdr:col>
      <xdr:colOff>177800</xdr:colOff>
      <xdr:row>99</xdr:row>
      <xdr:rowOff>22022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736009"/>
          <a:ext cx="889000" cy="25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105359</xdr:rowOff>
    </xdr:from>
    <xdr:to>
      <xdr:col>41</xdr:col>
      <xdr:colOff>50800</xdr:colOff>
      <xdr:row>97</xdr:row>
      <xdr:rowOff>108178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736009"/>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63030</xdr:rowOff>
    </xdr:from>
    <xdr:to>
      <xdr:col>55</xdr:col>
      <xdr:colOff>50800</xdr:colOff>
      <xdr:row>98</xdr:row>
      <xdr:rowOff>164630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86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149407</xdr:rowOff>
    </xdr:from>
    <xdr:ext cx="469744"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7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132981</xdr:rowOff>
    </xdr:from>
    <xdr:to>
      <xdr:col>50</xdr:col>
      <xdr:colOff>165100</xdr:colOff>
      <xdr:row>99</xdr:row>
      <xdr:rowOff>63131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93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54258</xdr:rowOff>
    </xdr:from>
    <xdr:ext cx="469744"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04428" y="1702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142672</xdr:rowOff>
    </xdr:from>
    <xdr:to>
      <xdr:col>46</xdr:col>
      <xdr:colOff>38100</xdr:colOff>
      <xdr:row>99</xdr:row>
      <xdr:rowOff>72822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9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63949</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15428" y="1703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54559</xdr:rowOff>
    </xdr:from>
    <xdr:to>
      <xdr:col>41</xdr:col>
      <xdr:colOff>101600</xdr:colOff>
      <xdr:row>97</xdr:row>
      <xdr:rowOff>156159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68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147286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77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57378</xdr:rowOff>
    </xdr:from>
    <xdr:to>
      <xdr:col>36</xdr:col>
      <xdr:colOff>165100</xdr:colOff>
      <xdr:row>97</xdr:row>
      <xdr:rowOff>158978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68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150105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78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142901</xdr:rowOff>
    </xdr:from>
    <xdr:to>
      <xdr:col>85</xdr:col>
      <xdr:colOff>127000</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486551"/>
          <a:ext cx="838200" cy="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132613</xdr:rowOff>
    </xdr:from>
    <xdr:to>
      <xdr:col>81</xdr:col>
      <xdr:colOff>50800</xdr:colOff>
      <xdr:row>37</xdr:row>
      <xdr:rowOff>142901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476263"/>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132613</xdr:rowOff>
    </xdr:from>
    <xdr:to>
      <xdr:col>76</xdr:col>
      <xdr:colOff>114300</xdr:colOff>
      <xdr:row>38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6476263"/>
          <a:ext cx="889000" cy="6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249299"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4113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92101</xdr:rowOff>
    </xdr:from>
    <xdr:to>
      <xdr:col>81</xdr:col>
      <xdr:colOff>101600</xdr:colOff>
      <xdr:row>38</xdr:row>
      <xdr:rowOff>22251</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43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13378</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5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81813</xdr:rowOff>
    </xdr:from>
    <xdr:to>
      <xdr:col>76</xdr:col>
      <xdr:colOff>165100</xdr:colOff>
      <xdr:row>38</xdr:row>
      <xdr:rowOff>11964</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4254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3091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51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49174</xdr:rowOff>
    </xdr:from>
    <xdr:to>
      <xdr:col>85</xdr:col>
      <xdr:colOff>127000</xdr:colOff>
      <xdr:row>76</xdr:row>
      <xdr:rowOff>99499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5481300" y="13079374"/>
          <a:ext cx="838200" cy="5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49174</xdr:rowOff>
    </xdr:from>
    <xdr:to>
      <xdr:col>81</xdr:col>
      <xdr:colOff>50800</xdr:colOff>
      <xdr:row>76</xdr:row>
      <xdr:rowOff>112007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079374"/>
          <a:ext cx="889000" cy="6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112007</xdr:rowOff>
    </xdr:from>
    <xdr:to>
      <xdr:col>76</xdr:col>
      <xdr:colOff>114300</xdr:colOff>
      <xdr:row>76</xdr:row>
      <xdr:rowOff>140222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142207"/>
          <a:ext cx="889000" cy="2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140222</xdr:rowOff>
    </xdr:from>
    <xdr:to>
      <xdr:col>71</xdr:col>
      <xdr:colOff>177800</xdr:colOff>
      <xdr:row>76</xdr:row>
      <xdr:rowOff>154983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3170422"/>
          <a:ext cx="889000" cy="1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48699</xdr:rowOff>
    </xdr:from>
    <xdr:to>
      <xdr:col>85</xdr:col>
      <xdr:colOff>177800</xdr:colOff>
      <xdr:row>76</xdr:row>
      <xdr:rowOff>150299</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07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27126</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305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169824</xdr:rowOff>
    </xdr:from>
    <xdr:to>
      <xdr:col>81</xdr:col>
      <xdr:colOff>101600</xdr:colOff>
      <xdr:row>76</xdr:row>
      <xdr:rowOff>99974</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0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91101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12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61207</xdr:rowOff>
    </xdr:from>
    <xdr:to>
      <xdr:col>76</xdr:col>
      <xdr:colOff>165100</xdr:colOff>
      <xdr:row>76</xdr:row>
      <xdr:rowOff>162807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09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153934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18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89422</xdr:rowOff>
    </xdr:from>
    <xdr:to>
      <xdr:col>72</xdr:col>
      <xdr:colOff>38100</xdr:colOff>
      <xdr:row>77</xdr:row>
      <xdr:rowOff>19572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11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10699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21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104183</xdr:rowOff>
    </xdr:from>
    <xdr:to>
      <xdr:col>67</xdr:col>
      <xdr:colOff>101600</xdr:colOff>
      <xdr:row>77</xdr:row>
      <xdr:rowOff>34333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13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25460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22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25248</xdr:rowOff>
    </xdr:from>
    <xdr:to>
      <xdr:col>85</xdr:col>
      <xdr:colOff>127000</xdr:colOff>
      <xdr:row>98</xdr:row>
      <xdr:rowOff>116687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655898"/>
          <a:ext cx="838200" cy="26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23892</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654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110858</xdr:rowOff>
    </xdr:from>
    <xdr:to>
      <xdr:col>81</xdr:col>
      <xdr:colOff>50800</xdr:colOff>
      <xdr:row>98</xdr:row>
      <xdr:rowOff>116687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6741508"/>
          <a:ext cx="889000" cy="17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110858</xdr:rowOff>
    </xdr:from>
    <xdr:to>
      <xdr:col>76</xdr:col>
      <xdr:colOff>114300</xdr:colOff>
      <xdr:row>99</xdr:row>
      <xdr:rowOff>10979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741508"/>
          <a:ext cx="889000" cy="24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52601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82265</xdr:rowOff>
    </xdr:from>
    <xdr:to>
      <xdr:col>71</xdr:col>
      <xdr:colOff>177800</xdr:colOff>
      <xdr:row>99</xdr:row>
      <xdr:rowOff>10979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884365"/>
          <a:ext cx="889000" cy="10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145898</xdr:rowOff>
    </xdr:from>
    <xdr:to>
      <xdr:col>85</xdr:col>
      <xdr:colOff>177800</xdr:colOff>
      <xdr:row>97</xdr:row>
      <xdr:rowOff>76048</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60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168775</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45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65887</xdr:rowOff>
    </xdr:from>
    <xdr:to>
      <xdr:col>81</xdr:col>
      <xdr:colOff>101600</xdr:colOff>
      <xdr:row>98</xdr:row>
      <xdr:rowOff>167487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86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158614</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696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60058</xdr:rowOff>
    </xdr:from>
    <xdr:to>
      <xdr:col>76</xdr:col>
      <xdr:colOff>165100</xdr:colOff>
      <xdr:row>97</xdr:row>
      <xdr:rowOff>161658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69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6735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4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131629</xdr:rowOff>
    </xdr:from>
    <xdr:to>
      <xdr:col>72</xdr:col>
      <xdr:colOff>38100</xdr:colOff>
      <xdr:row>99</xdr:row>
      <xdr:rowOff>61779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93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52906</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702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31465</xdr:rowOff>
    </xdr:from>
    <xdr:to>
      <xdr:col>67</xdr:col>
      <xdr:colOff>101600</xdr:colOff>
      <xdr:row>98</xdr:row>
      <xdr:rowOff>133065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83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124192</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92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125984</xdr:rowOff>
    </xdr:from>
    <xdr:to>
      <xdr:col>116</xdr:col>
      <xdr:colOff>63500</xdr:colOff>
      <xdr:row>36</xdr:row>
      <xdr:rowOff>162234</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126734"/>
          <a:ext cx="838200" cy="20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163829</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507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162234</xdr:rowOff>
    </xdr:from>
    <xdr:to>
      <xdr:col>111</xdr:col>
      <xdr:colOff>177800</xdr:colOff>
      <xdr:row>38</xdr:row>
      <xdr:rowOff>5969</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334434"/>
          <a:ext cx="889000" cy="18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157787</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5969</xdr:rowOff>
    </xdr:from>
    <xdr:to>
      <xdr:col>107</xdr:col>
      <xdr:colOff>50800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521069"/>
          <a:ext cx="889000" cy="26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161053</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75184</xdr:rowOff>
    </xdr:from>
    <xdr:to>
      <xdr:col>116</xdr:col>
      <xdr:colOff>114300</xdr:colOff>
      <xdr:row>36</xdr:row>
      <xdr:rowOff>5334</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98061</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592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111434</xdr:rowOff>
    </xdr:from>
    <xdr:to>
      <xdr:col>112</xdr:col>
      <xdr:colOff>38100</xdr:colOff>
      <xdr:row>37</xdr:row>
      <xdr:rowOff>41584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28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58111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05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126619</xdr:rowOff>
    </xdr:from>
    <xdr:to>
      <xdr:col>107</xdr:col>
      <xdr:colOff>101600</xdr:colOff>
      <xdr:row>38</xdr:row>
      <xdr:rowOff>56769</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4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73296</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24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77978</xdr:rowOff>
    </xdr:from>
    <xdr:to>
      <xdr:col>116</xdr:col>
      <xdr:colOff>63500</xdr:colOff>
      <xdr:row>73</xdr:row>
      <xdr:rowOff>161303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593828"/>
          <a:ext cx="838200" cy="8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161303</xdr:rowOff>
    </xdr:from>
    <xdr:to>
      <xdr:col>111</xdr:col>
      <xdr:colOff>177800</xdr:colOff>
      <xdr:row>74</xdr:row>
      <xdr:rowOff>93714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677153"/>
          <a:ext cx="889000" cy="10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127144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9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45974</xdr:rowOff>
    </xdr:from>
    <xdr:to>
      <xdr:col>107</xdr:col>
      <xdr:colOff>50800</xdr:colOff>
      <xdr:row>74</xdr:row>
      <xdr:rowOff>93714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390374"/>
          <a:ext cx="889000" cy="39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88701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9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45974</xdr:rowOff>
    </xdr:from>
    <xdr:to>
      <xdr:col>102</xdr:col>
      <xdr:colOff>114300</xdr:colOff>
      <xdr:row>72</xdr:row>
      <xdr:rowOff>131394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390374"/>
          <a:ext cx="889000" cy="8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62031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48772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9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27178</xdr:rowOff>
    </xdr:from>
    <xdr:to>
      <xdr:col>116</xdr:col>
      <xdr:colOff>114300</xdr:colOff>
      <xdr:row>73</xdr:row>
      <xdr:rowOff>128778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5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50055</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39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110503</xdr:rowOff>
    </xdr:from>
    <xdr:to>
      <xdr:col>112</xdr:col>
      <xdr:colOff>38100</xdr:colOff>
      <xdr:row>74</xdr:row>
      <xdr:rowOff>40653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6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57180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40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42914</xdr:rowOff>
    </xdr:from>
    <xdr:to>
      <xdr:col>107</xdr:col>
      <xdr:colOff>101600</xdr:colOff>
      <xdr:row>74</xdr:row>
      <xdr:rowOff>144514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7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161041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50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166624</xdr:rowOff>
    </xdr:from>
    <xdr:to>
      <xdr:col>102</xdr:col>
      <xdr:colOff>165100</xdr:colOff>
      <xdr:row>72</xdr:row>
      <xdr:rowOff>96774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33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113301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11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80594</xdr:rowOff>
    </xdr:from>
    <xdr:to>
      <xdr:col>98</xdr:col>
      <xdr:colOff>38100</xdr:colOff>
      <xdr:row>73</xdr:row>
      <xdr:rowOff>10744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42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27271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20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464,951</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円となっており、類似団体内平均値の</a:t>
          </a:r>
          <a:r>
            <a:rPr kumimoji="1" lang="en-US" altLang="ja-JP" sz="1300">
              <a:latin typeface="ＭＳ Ｐゴシック" panose="020B0600070205080204" pitchFamily="50" charset="-128"/>
              <a:ea typeface="ＭＳ Ｐゴシック" panose="020B0600070205080204" pitchFamily="50" charset="-128"/>
            </a:rPr>
            <a:t>518,843</a:t>
          </a:r>
          <a:r>
            <a:rPr kumimoji="1" lang="ja-JP" altLang="en-US" sz="1300">
              <a:latin typeface="ＭＳ Ｐゴシック" panose="020B0600070205080204" pitchFamily="50" charset="-128"/>
              <a:ea typeface="ＭＳ Ｐゴシック" panose="020B0600070205080204" pitchFamily="50" charset="-128"/>
            </a:rPr>
            <a:t>円と比較して</a:t>
          </a:r>
          <a:r>
            <a:rPr kumimoji="1" lang="en-US" altLang="ja-JP" sz="1300">
              <a:latin typeface="ＭＳ Ｐゴシック" panose="020B0600070205080204" pitchFamily="50" charset="-128"/>
              <a:ea typeface="ＭＳ Ｐゴシック" panose="020B0600070205080204" pitchFamily="50" charset="-128"/>
            </a:rPr>
            <a:t>53,892</a:t>
          </a:r>
          <a:r>
            <a:rPr kumimoji="1" lang="ja-JP" altLang="en-US" sz="1300">
              <a:latin typeface="ＭＳ Ｐゴシック" panose="020B0600070205080204" pitchFamily="50" charset="-128"/>
              <a:ea typeface="ＭＳ Ｐゴシック" panose="020B0600070205080204" pitchFamily="50" charset="-128"/>
            </a:rPr>
            <a:t>円低くなっている。項目別でも全体的に類似団体内平均値より低くなっているが、類似団体内平均値を大きく上回っているのが、投資及び出資金や繰出金である。投資及び出資金については、平成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下水道特別会計が下水道事業会計となったことによる増加であり、繰出金については、全国平均を上回る高齢化に伴う、介護保険特別会計や後期高齢者医療特別会計に対する繰出金が増加しているため、高い状況となっている。</a:t>
          </a:r>
        </a:p>
        <a:p>
          <a:r>
            <a:rPr kumimoji="1" lang="ja-JP" altLang="en-US" sz="1300">
              <a:latin typeface="ＭＳ Ｐゴシック" panose="020B0600070205080204" pitchFamily="50" charset="-128"/>
              <a:ea typeface="ＭＳ Ｐゴシック" panose="020B0600070205080204" pitchFamily="50" charset="-128"/>
            </a:rPr>
            <a:t>　また、人件費が令和元年度と比べ</a:t>
          </a:r>
          <a:r>
            <a:rPr kumimoji="1" lang="en-US" altLang="ja-JP" sz="1300">
              <a:latin typeface="ＭＳ Ｐゴシック" panose="020B0600070205080204" pitchFamily="50" charset="-128"/>
              <a:ea typeface="ＭＳ Ｐゴシック" panose="020B0600070205080204" pitchFamily="50" charset="-128"/>
            </a:rPr>
            <a:t>9,322</a:t>
          </a:r>
          <a:r>
            <a:rPr kumimoji="1" lang="ja-JP" altLang="en-US" sz="1300">
              <a:latin typeface="ＭＳ Ｐゴシック" panose="020B0600070205080204" pitchFamily="50" charset="-128"/>
              <a:ea typeface="ＭＳ Ｐゴシック" panose="020B0600070205080204" pitchFamily="50" charset="-128"/>
            </a:rPr>
            <a:t>円増加の</a:t>
          </a:r>
          <a:r>
            <a:rPr kumimoji="1" lang="en-US" altLang="ja-JP" sz="1300">
              <a:latin typeface="ＭＳ Ｐゴシック" panose="020B0600070205080204" pitchFamily="50" charset="-128"/>
              <a:ea typeface="ＭＳ Ｐゴシック" panose="020B0600070205080204" pitchFamily="50" charset="-128"/>
            </a:rPr>
            <a:t>65,885</a:t>
          </a:r>
          <a:r>
            <a:rPr kumimoji="1" lang="ja-JP" altLang="en-US" sz="1300">
              <a:latin typeface="ＭＳ Ｐゴシック" panose="020B0600070205080204" pitchFamily="50" charset="-128"/>
              <a:ea typeface="ＭＳ Ｐゴシック" panose="020B0600070205080204" pitchFamily="50" charset="-128"/>
            </a:rPr>
            <a:t>円となっている。これは、会計年度任用職員制度の導入が主な増加要因である。今後も「阪南市行財政構造改革プラン改訂版」に基づき、人口減少等を踏まえた職員定数の適正化を図る。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積立金はふるさとまちづくり応援寄附金の増加等により、住民一人当たり</a:t>
          </a:r>
          <a:r>
            <a:rPr kumimoji="1" lang="en-US" altLang="ja-JP" sz="1300">
              <a:latin typeface="ＭＳ Ｐゴシック" panose="020B0600070205080204" pitchFamily="50" charset="-128"/>
              <a:ea typeface="ＭＳ Ｐゴシック" panose="020B0600070205080204" pitchFamily="50" charset="-128"/>
            </a:rPr>
            <a:t>19,008</a:t>
          </a:r>
          <a:r>
            <a:rPr kumimoji="1" lang="ja-JP" altLang="en-US" sz="1300">
              <a:latin typeface="ＭＳ Ｐゴシック" panose="020B0600070205080204" pitchFamily="50" charset="-128"/>
              <a:ea typeface="ＭＳ Ｐゴシック" panose="020B0600070205080204" pitchFamily="50" charset="-128"/>
            </a:rPr>
            <a:t>円となり、昨年度と比べて</a:t>
          </a:r>
          <a:r>
            <a:rPr kumimoji="1" lang="en-US" altLang="ja-JP" sz="1300">
              <a:latin typeface="ＭＳ Ｐゴシック" panose="020B0600070205080204" pitchFamily="50" charset="-128"/>
              <a:ea typeface="ＭＳ Ｐゴシック" panose="020B0600070205080204" pitchFamily="50" charset="-128"/>
            </a:rPr>
            <a:t>13,800</a:t>
          </a:r>
          <a:r>
            <a:rPr kumimoji="1" lang="ja-JP" altLang="en-US" sz="1300">
              <a:latin typeface="ＭＳ Ｐゴシック" panose="020B0600070205080204" pitchFamily="50" charset="-128"/>
              <a:ea typeface="ＭＳ Ｐゴシック" panose="020B0600070205080204" pitchFamily="50" charset="-128"/>
            </a:rPr>
            <a:t>円増加している。しかし、平成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年度から財政調整基金を取り崩した財政運営となっているため、毎年度の歳入予算額を見据えつつ歳出予算を計上するなど、基金頼みの行財政運営の解消に努める。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53,102
52,684
36.17
25,116,841
24,689,834
373,351
11,314,527
16,357,174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53746</xdr:rowOff>
    </xdr:from>
    <xdr:to>
      <xdr:col>24</xdr:col>
      <xdr:colOff>63500</xdr:colOff>
      <xdr:row>34</xdr:row>
      <xdr:rowOff>145643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83046"/>
          <a:ext cx="8382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15206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1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100838</xdr:rowOff>
    </xdr:from>
    <xdr:to>
      <xdr:col>19</xdr:col>
      <xdr:colOff>177800</xdr:colOff>
      <xdr:row>34</xdr:row>
      <xdr:rowOff>145643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30138"/>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120362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55575</xdr:rowOff>
    </xdr:from>
    <xdr:to>
      <xdr:col>15</xdr:col>
      <xdr:colOff>50800</xdr:colOff>
      <xdr:row>34</xdr:row>
      <xdr:rowOff>100838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84875"/>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93845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142901</xdr:rowOff>
    </xdr:from>
    <xdr:to>
      <xdr:col>10</xdr:col>
      <xdr:colOff>114300</xdr:colOff>
      <xdr:row>34</xdr:row>
      <xdr:rowOff>55575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00751"/>
          <a:ext cx="889000" cy="8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87444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78757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2946</xdr:rowOff>
    </xdr:from>
    <xdr:to>
      <xdr:col>24</xdr:col>
      <xdr:colOff>114300</xdr:colOff>
      <xdr:row>34</xdr:row>
      <xdr:rowOff>104546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3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25823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8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94843</xdr:rowOff>
    </xdr:from>
    <xdr:to>
      <xdr:col>20</xdr:col>
      <xdr:colOff>38100</xdr:colOff>
      <xdr:row>35</xdr:row>
      <xdr:rowOff>24993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41520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9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50038</xdr:rowOff>
    </xdr:from>
    <xdr:to>
      <xdr:col>15</xdr:col>
      <xdr:colOff>101600</xdr:colOff>
      <xdr:row>34</xdr:row>
      <xdr:rowOff>151638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168165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5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4775</xdr:rowOff>
    </xdr:from>
    <xdr:to>
      <xdr:col>10</xdr:col>
      <xdr:colOff>165100</xdr:colOff>
      <xdr:row>34</xdr:row>
      <xdr:rowOff>106375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122902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0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92101</xdr:rowOff>
    </xdr:from>
    <xdr:to>
      <xdr:col>6</xdr:col>
      <xdr:colOff>38100</xdr:colOff>
      <xdr:row>34</xdr:row>
      <xdr:rowOff>22251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38778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127871</xdr:rowOff>
    </xdr:from>
    <xdr:to>
      <xdr:col>24</xdr:col>
      <xdr:colOff>62865</xdr:colOff>
      <xdr:row>54</xdr:row>
      <xdr:rowOff>122535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00371"/>
          <a:ext cx="1270" cy="680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126362</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38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122535</xdr:rowOff>
    </xdr:from>
    <xdr:to>
      <xdr:col>24</xdr:col>
      <xdr:colOff>152400</xdr:colOff>
      <xdr:row>54</xdr:row>
      <xdr:rowOff>122535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38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74548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127871</xdr:rowOff>
    </xdr:from>
    <xdr:to>
      <xdr:col>24</xdr:col>
      <xdr:colOff>152400</xdr:colOff>
      <xdr:row>50</xdr:row>
      <xdr:rowOff>127871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0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100753</xdr:rowOff>
    </xdr:from>
    <xdr:to>
      <xdr:col>24</xdr:col>
      <xdr:colOff>63500</xdr:colOff>
      <xdr:row>58</xdr:row>
      <xdr:rowOff>29377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187603"/>
          <a:ext cx="838200" cy="78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31561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1184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53134</xdr:rowOff>
    </xdr:from>
    <xdr:to>
      <xdr:col>24</xdr:col>
      <xdr:colOff>114300</xdr:colOff>
      <xdr:row>53</xdr:row>
      <xdr:rowOff>154734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13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91746</xdr:rowOff>
    </xdr:from>
    <xdr:to>
      <xdr:col>19</xdr:col>
      <xdr:colOff>177800</xdr:colOff>
      <xdr:row>58</xdr:row>
      <xdr:rowOff>29377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64396"/>
          <a:ext cx="889000" cy="10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58993</xdr:rowOff>
    </xdr:from>
    <xdr:to>
      <xdr:col>20</xdr:col>
      <xdr:colOff>38100</xdr:colOff>
      <xdr:row>57</xdr:row>
      <xdr:rowOff>160593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5670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91746</xdr:rowOff>
    </xdr:from>
    <xdr:to>
      <xdr:col>15</xdr:col>
      <xdr:colOff>50800</xdr:colOff>
      <xdr:row>58</xdr:row>
      <xdr:rowOff>44028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64396"/>
          <a:ext cx="889000" cy="12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85739</xdr:rowOff>
    </xdr:from>
    <xdr:to>
      <xdr:col>15</xdr:col>
      <xdr:colOff>101600</xdr:colOff>
      <xdr:row>58</xdr:row>
      <xdr:rowOff>15889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5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7016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95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24270</xdr:rowOff>
    </xdr:from>
    <xdr:to>
      <xdr:col>10</xdr:col>
      <xdr:colOff>114300</xdr:colOff>
      <xdr:row>58</xdr:row>
      <xdr:rowOff>44028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68370"/>
          <a:ext cx="889000" cy="1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73075</xdr:rowOff>
    </xdr:from>
    <xdr:to>
      <xdr:col>10</xdr:col>
      <xdr:colOff>165100</xdr:colOff>
      <xdr:row>58</xdr:row>
      <xdr:rowOff>3225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19752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79736</xdr:rowOff>
    </xdr:from>
    <xdr:to>
      <xdr:col>6</xdr:col>
      <xdr:colOff>38100</xdr:colOff>
      <xdr:row>58</xdr:row>
      <xdr:rowOff>9886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26413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49953</xdr:rowOff>
    </xdr:from>
    <xdr:to>
      <xdr:col>24</xdr:col>
      <xdr:colOff>114300</xdr:colOff>
      <xdr:row>53</xdr:row>
      <xdr:rowOff>151553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13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72830</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898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150027</xdr:rowOff>
    </xdr:from>
    <xdr:to>
      <xdr:col>20</xdr:col>
      <xdr:colOff>38100</xdr:colOff>
      <xdr:row>58</xdr:row>
      <xdr:rowOff>80177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71304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1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40946</xdr:rowOff>
    </xdr:from>
    <xdr:to>
      <xdr:col>15</xdr:col>
      <xdr:colOff>101600</xdr:colOff>
      <xdr:row>57</xdr:row>
      <xdr:rowOff>142546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1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159073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58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164678</xdr:rowOff>
    </xdr:from>
    <xdr:to>
      <xdr:col>10</xdr:col>
      <xdr:colOff>165100</xdr:colOff>
      <xdr:row>58</xdr:row>
      <xdr:rowOff>94828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85955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144920</xdr:rowOff>
    </xdr:from>
    <xdr:to>
      <xdr:col>6</xdr:col>
      <xdr:colOff>38100</xdr:colOff>
      <xdr:row>58</xdr:row>
      <xdr:rowOff>75070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1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66197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1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49816</xdr:rowOff>
    </xdr:from>
    <xdr:to>
      <xdr:col>24</xdr:col>
      <xdr:colOff>63500</xdr:colOff>
      <xdr:row>75</xdr:row>
      <xdr:rowOff>127323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908566"/>
          <a:ext cx="838200" cy="7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127323</xdr:rowOff>
    </xdr:from>
    <xdr:to>
      <xdr:col>19</xdr:col>
      <xdr:colOff>177800</xdr:colOff>
      <xdr:row>76</xdr:row>
      <xdr:rowOff>28981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86073"/>
          <a:ext cx="889000" cy="7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153144</xdr:rowOff>
    </xdr:from>
    <xdr:to>
      <xdr:col>15</xdr:col>
      <xdr:colOff>50800</xdr:colOff>
      <xdr:row>76</xdr:row>
      <xdr:rowOff>28981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011894"/>
          <a:ext cx="889000" cy="4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153144</xdr:rowOff>
    </xdr:from>
    <xdr:to>
      <xdr:col>10</xdr:col>
      <xdr:colOff>114300</xdr:colOff>
      <xdr:row>76</xdr:row>
      <xdr:rowOff>32606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11894"/>
          <a:ext cx="889000" cy="5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36118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170466</xdr:rowOff>
    </xdr:from>
    <xdr:to>
      <xdr:col>24</xdr:col>
      <xdr:colOff>114300</xdr:colOff>
      <xdr:row>75</xdr:row>
      <xdr:rowOff>100616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5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148893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36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76523</xdr:rowOff>
    </xdr:from>
    <xdr:to>
      <xdr:col>20</xdr:col>
      <xdr:colOff>38100</xdr:colOff>
      <xdr:row>76</xdr:row>
      <xdr:rowOff>6672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352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169249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2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149631</xdr:rowOff>
    </xdr:from>
    <xdr:to>
      <xdr:col>15</xdr:col>
      <xdr:colOff>101600</xdr:colOff>
      <xdr:row>76</xdr:row>
      <xdr:rowOff>79781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70908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01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102344</xdr:rowOff>
    </xdr:from>
    <xdr:to>
      <xdr:col>10</xdr:col>
      <xdr:colOff>165100</xdr:colOff>
      <xdr:row>76</xdr:row>
      <xdr:rowOff>32494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6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49021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3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153256</xdr:rowOff>
    </xdr:from>
    <xdr:to>
      <xdr:col>6</xdr:col>
      <xdr:colOff>38100</xdr:colOff>
      <xdr:row>76</xdr:row>
      <xdr:rowOff>83406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1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74533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10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122352</xdr:rowOff>
    </xdr:from>
    <xdr:to>
      <xdr:col>24</xdr:col>
      <xdr:colOff>63500</xdr:colOff>
      <xdr:row>96</xdr:row>
      <xdr:rowOff>166942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81552"/>
          <a:ext cx="838200" cy="4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134505</xdr:rowOff>
    </xdr:from>
    <xdr:to>
      <xdr:col>19</xdr:col>
      <xdr:colOff>177800</xdr:colOff>
      <xdr:row>96</xdr:row>
      <xdr:rowOff>166942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422255"/>
          <a:ext cx="889000" cy="20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134505</xdr:rowOff>
    </xdr:from>
    <xdr:to>
      <xdr:col>15</xdr:col>
      <xdr:colOff>50800</xdr:colOff>
      <xdr:row>96</xdr:row>
      <xdr:rowOff>128702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422255"/>
          <a:ext cx="889000" cy="16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31436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128702</xdr:rowOff>
    </xdr:from>
    <xdr:to>
      <xdr:col>10</xdr:col>
      <xdr:colOff>114300</xdr:colOff>
      <xdr:row>96</xdr:row>
      <xdr:rowOff>141008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87902"/>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71552</xdr:rowOff>
    </xdr:from>
    <xdr:to>
      <xdr:col>24</xdr:col>
      <xdr:colOff>114300</xdr:colOff>
      <xdr:row>97</xdr:row>
      <xdr:rowOff>1702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3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49979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0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116142</xdr:rowOff>
    </xdr:from>
    <xdr:to>
      <xdr:col>20</xdr:col>
      <xdr:colOff>38100</xdr:colOff>
      <xdr:row>97</xdr:row>
      <xdr:rowOff>46292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7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37419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6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83705</xdr:rowOff>
    </xdr:from>
    <xdr:to>
      <xdr:col>15</xdr:col>
      <xdr:colOff>101600</xdr:colOff>
      <xdr:row>96</xdr:row>
      <xdr:rowOff>13855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30382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14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77902</xdr:rowOff>
    </xdr:from>
    <xdr:to>
      <xdr:col>10</xdr:col>
      <xdr:colOff>165100</xdr:colOff>
      <xdr:row>97</xdr:row>
      <xdr:rowOff>8052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3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24579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31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90208</xdr:rowOff>
    </xdr:from>
    <xdr:to>
      <xdr:col>6</xdr:col>
      <xdr:colOff>38100</xdr:colOff>
      <xdr:row>97</xdr:row>
      <xdr:rowOff>20358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4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11485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4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110744</xdr:rowOff>
    </xdr:from>
    <xdr:to>
      <xdr:col>55</xdr:col>
      <xdr:colOff>0</xdr:colOff>
      <xdr:row>37</xdr:row>
      <xdr:rowOff>119507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454394"/>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94361</xdr:rowOff>
    </xdr:from>
    <xdr:to>
      <xdr:col>50</xdr:col>
      <xdr:colOff>114300</xdr:colOff>
      <xdr:row>37</xdr:row>
      <xdr:rowOff>119507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438011"/>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94361</xdr:rowOff>
    </xdr:from>
    <xdr:to>
      <xdr:col>45</xdr:col>
      <xdr:colOff>177800</xdr:colOff>
      <xdr:row>37</xdr:row>
      <xdr:rowOff>110363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43801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18178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110363</xdr:rowOff>
    </xdr:from>
    <xdr:to>
      <xdr:col>41</xdr:col>
      <xdr:colOff>50800</xdr:colOff>
      <xdr:row>38</xdr:row>
      <xdr:rowOff>8636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454013"/>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0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82821</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255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68707</xdr:rowOff>
    </xdr:from>
    <xdr:to>
      <xdr:col>50</xdr:col>
      <xdr:colOff>165100</xdr:colOff>
      <xdr:row>37</xdr:row>
      <xdr:rowOff>170307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1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15384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187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43561</xdr:rowOff>
    </xdr:from>
    <xdr:to>
      <xdr:col>46</xdr:col>
      <xdr:colOff>38100</xdr:colOff>
      <xdr:row>37</xdr:row>
      <xdr:rowOff>145161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38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161688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162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59563</xdr:rowOff>
    </xdr:from>
    <xdr:to>
      <xdr:col>41</xdr:col>
      <xdr:colOff>101600</xdr:colOff>
      <xdr:row>37</xdr:row>
      <xdr:rowOff>161163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152290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49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129286</xdr:rowOff>
    </xdr:from>
    <xdr:to>
      <xdr:col>36</xdr:col>
      <xdr:colOff>165100</xdr:colOff>
      <xdr:row>38</xdr:row>
      <xdr:rowOff>59436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7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50563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565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31474</xdr:rowOff>
    </xdr:from>
    <xdr:to>
      <xdr:col>55</xdr:col>
      <xdr:colOff>0</xdr:colOff>
      <xdr:row>59</xdr:row>
      <xdr:rowOff>40030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10147024"/>
          <a:ext cx="8382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31474</xdr:rowOff>
    </xdr:from>
    <xdr:to>
      <xdr:col>50</xdr:col>
      <xdr:colOff>114300</xdr:colOff>
      <xdr:row>59</xdr:row>
      <xdr:rowOff>31572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147024"/>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31572</xdr:rowOff>
    </xdr:from>
    <xdr:to>
      <xdr:col>45</xdr:col>
      <xdr:colOff>177800</xdr:colOff>
      <xdr:row>59</xdr:row>
      <xdr:rowOff>33009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147122"/>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33009</xdr:rowOff>
    </xdr:from>
    <xdr:to>
      <xdr:col>41</xdr:col>
      <xdr:colOff>50800</xdr:colOff>
      <xdr:row>59</xdr:row>
      <xdr:rowOff>36830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10148559"/>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160680</xdr:rowOff>
    </xdr:from>
    <xdr:to>
      <xdr:col>55</xdr:col>
      <xdr:colOff>50800</xdr:colOff>
      <xdr:row>59</xdr:row>
      <xdr:rowOff>90830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1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75607</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10019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152124</xdr:rowOff>
    </xdr:from>
    <xdr:to>
      <xdr:col>50</xdr:col>
      <xdr:colOff>165100</xdr:colOff>
      <xdr:row>59</xdr:row>
      <xdr:rowOff>82274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9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73401</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18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152222</xdr:rowOff>
    </xdr:from>
    <xdr:to>
      <xdr:col>46</xdr:col>
      <xdr:colOff>38100</xdr:colOff>
      <xdr:row>59</xdr:row>
      <xdr:rowOff>82372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9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73499</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18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153659</xdr:rowOff>
    </xdr:from>
    <xdr:to>
      <xdr:col>41</xdr:col>
      <xdr:colOff>101600</xdr:colOff>
      <xdr:row>59</xdr:row>
      <xdr:rowOff>83809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9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74936</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9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157480</xdr:rowOff>
    </xdr:from>
    <xdr:to>
      <xdr:col>36</xdr:col>
      <xdr:colOff>165100</xdr:colOff>
      <xdr:row>59</xdr:row>
      <xdr:rowOff>87630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1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78757</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48831</xdr:rowOff>
    </xdr:from>
    <xdr:to>
      <xdr:col>55</xdr:col>
      <xdr:colOff>0</xdr:colOff>
      <xdr:row>78</xdr:row>
      <xdr:rowOff>100037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21931"/>
          <a:ext cx="8382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98346</xdr:rowOff>
    </xdr:from>
    <xdr:to>
      <xdr:col>50</xdr:col>
      <xdr:colOff>114300</xdr:colOff>
      <xdr:row>78</xdr:row>
      <xdr:rowOff>100037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71446"/>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95648</xdr:rowOff>
    </xdr:from>
    <xdr:to>
      <xdr:col>45</xdr:col>
      <xdr:colOff>177800</xdr:colOff>
      <xdr:row>78</xdr:row>
      <xdr:rowOff>98346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68748"/>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94689</xdr:rowOff>
    </xdr:from>
    <xdr:to>
      <xdr:col>41</xdr:col>
      <xdr:colOff>50800</xdr:colOff>
      <xdr:row>78</xdr:row>
      <xdr:rowOff>95648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67789"/>
          <a:ext cx="8890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169481</xdr:rowOff>
    </xdr:from>
    <xdr:to>
      <xdr:col>55</xdr:col>
      <xdr:colOff>50800</xdr:colOff>
      <xdr:row>78</xdr:row>
      <xdr:rowOff>99631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7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84408</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8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49237</xdr:rowOff>
    </xdr:from>
    <xdr:to>
      <xdr:col>50</xdr:col>
      <xdr:colOff>165100</xdr:colOff>
      <xdr:row>78</xdr:row>
      <xdr:rowOff>150837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2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141964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1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47546</xdr:rowOff>
    </xdr:from>
    <xdr:to>
      <xdr:col>46</xdr:col>
      <xdr:colOff>38100</xdr:colOff>
      <xdr:row>78</xdr:row>
      <xdr:rowOff>149146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2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140273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1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44848</xdr:rowOff>
    </xdr:from>
    <xdr:to>
      <xdr:col>41</xdr:col>
      <xdr:colOff>101600</xdr:colOff>
      <xdr:row>78</xdr:row>
      <xdr:rowOff>146448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1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137575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1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43889</xdr:rowOff>
    </xdr:from>
    <xdr:to>
      <xdr:col>36</xdr:col>
      <xdr:colOff>165100</xdr:colOff>
      <xdr:row>78</xdr:row>
      <xdr:rowOff>145489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1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136616</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09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131204</xdr:rowOff>
    </xdr:from>
    <xdr:to>
      <xdr:col>55</xdr:col>
      <xdr:colOff>0</xdr:colOff>
      <xdr:row>97</xdr:row>
      <xdr:rowOff>146723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61854"/>
          <a:ext cx="838200" cy="1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146723</xdr:rowOff>
    </xdr:from>
    <xdr:to>
      <xdr:col>50</xdr:col>
      <xdr:colOff>114300</xdr:colOff>
      <xdr:row>98</xdr:row>
      <xdr:rowOff>14503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77373"/>
          <a:ext cx="889000" cy="3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46126</xdr:rowOff>
    </xdr:from>
    <xdr:to>
      <xdr:col>45</xdr:col>
      <xdr:colOff>177800</xdr:colOff>
      <xdr:row>98</xdr:row>
      <xdr:rowOff>14503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676776"/>
          <a:ext cx="889000" cy="13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44411</xdr:rowOff>
    </xdr:from>
    <xdr:to>
      <xdr:col>41</xdr:col>
      <xdr:colOff>50800</xdr:colOff>
      <xdr:row>97</xdr:row>
      <xdr:rowOff>46126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75061"/>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80404</xdr:rowOff>
    </xdr:from>
    <xdr:to>
      <xdr:col>55</xdr:col>
      <xdr:colOff>50800</xdr:colOff>
      <xdr:row>98</xdr:row>
      <xdr:rowOff>10554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166781</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2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95923</xdr:rowOff>
    </xdr:from>
    <xdr:to>
      <xdr:col>50</xdr:col>
      <xdr:colOff>165100</xdr:colOff>
      <xdr:row>98</xdr:row>
      <xdr:rowOff>26073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2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17200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1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135153</xdr:rowOff>
    </xdr:from>
    <xdr:to>
      <xdr:col>46</xdr:col>
      <xdr:colOff>38100</xdr:colOff>
      <xdr:row>98</xdr:row>
      <xdr:rowOff>65303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6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56430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166776</xdr:rowOff>
    </xdr:from>
    <xdr:to>
      <xdr:col>41</xdr:col>
      <xdr:colOff>101600</xdr:colOff>
      <xdr:row>97</xdr:row>
      <xdr:rowOff>96926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2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88053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1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165061</xdr:rowOff>
    </xdr:from>
    <xdr:to>
      <xdr:col>36</xdr:col>
      <xdr:colOff>165100</xdr:colOff>
      <xdr:row>97</xdr:row>
      <xdr:rowOff>95211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2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86338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1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124441</xdr:rowOff>
    </xdr:from>
    <xdr:to>
      <xdr:col>85</xdr:col>
      <xdr:colOff>127000</xdr:colOff>
      <xdr:row>36</xdr:row>
      <xdr:rowOff>135871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296641"/>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84493</xdr:rowOff>
    </xdr:from>
    <xdr:to>
      <xdr:col>81</xdr:col>
      <xdr:colOff>50800</xdr:colOff>
      <xdr:row>36</xdr:row>
      <xdr:rowOff>135871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256693"/>
          <a:ext cx="889000" cy="5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84493</xdr:rowOff>
    </xdr:from>
    <xdr:to>
      <xdr:col>76</xdr:col>
      <xdr:colOff>114300</xdr:colOff>
      <xdr:row>37</xdr:row>
      <xdr:rowOff>7912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256693"/>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162768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3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7912</xdr:rowOff>
    </xdr:from>
    <xdr:to>
      <xdr:col>71</xdr:col>
      <xdr:colOff>177800</xdr:colOff>
      <xdr:row>37</xdr:row>
      <xdr:rowOff>33915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351562"/>
          <a:ext cx="889000" cy="2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73641</xdr:rowOff>
    </xdr:from>
    <xdr:to>
      <xdr:col>85</xdr:col>
      <xdr:colOff>177800</xdr:colOff>
      <xdr:row>37</xdr:row>
      <xdr:rowOff>3791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24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52068</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2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85071</xdr:rowOff>
    </xdr:from>
    <xdr:to>
      <xdr:col>81</xdr:col>
      <xdr:colOff>101600</xdr:colOff>
      <xdr:row>37</xdr:row>
      <xdr:rowOff>15221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25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6348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34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33693</xdr:rowOff>
    </xdr:from>
    <xdr:to>
      <xdr:col>76</xdr:col>
      <xdr:colOff>165100</xdr:colOff>
      <xdr:row>36</xdr:row>
      <xdr:rowOff>135293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2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151820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98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128562</xdr:rowOff>
    </xdr:from>
    <xdr:to>
      <xdr:col>72</xdr:col>
      <xdr:colOff>38100</xdr:colOff>
      <xdr:row>37</xdr:row>
      <xdr:rowOff>58712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0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49839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39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154565</xdr:rowOff>
    </xdr:from>
    <xdr:to>
      <xdr:col>67</xdr:col>
      <xdr:colOff>101600</xdr:colOff>
      <xdr:row>37</xdr:row>
      <xdr:rowOff>84715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2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75842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41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10637</xdr:rowOff>
    </xdr:from>
    <xdr:to>
      <xdr:col>85</xdr:col>
      <xdr:colOff>127000</xdr:colOff>
      <xdr:row>57</xdr:row>
      <xdr:rowOff>83560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783287"/>
          <a:ext cx="838200" cy="7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83560</xdr:rowOff>
    </xdr:from>
    <xdr:to>
      <xdr:col>81</xdr:col>
      <xdr:colOff>50800</xdr:colOff>
      <xdr:row>58</xdr:row>
      <xdr:rowOff>18409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856210"/>
          <a:ext cx="8890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152768</xdr:rowOff>
    </xdr:from>
    <xdr:to>
      <xdr:col>76</xdr:col>
      <xdr:colOff>114300</xdr:colOff>
      <xdr:row>58</xdr:row>
      <xdr:rowOff>18409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582518"/>
          <a:ext cx="889000" cy="37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152768</xdr:rowOff>
    </xdr:from>
    <xdr:to>
      <xdr:col>71</xdr:col>
      <xdr:colOff>177800</xdr:colOff>
      <xdr:row>56</xdr:row>
      <xdr:rowOff>154902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582518"/>
          <a:ext cx="889000" cy="17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30980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131287</xdr:rowOff>
    </xdr:from>
    <xdr:to>
      <xdr:col>85</xdr:col>
      <xdr:colOff>177800</xdr:colOff>
      <xdr:row>57</xdr:row>
      <xdr:rowOff>61437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73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109714</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1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32760</xdr:rowOff>
    </xdr:from>
    <xdr:to>
      <xdr:col>81</xdr:col>
      <xdr:colOff>101600</xdr:colOff>
      <xdr:row>57</xdr:row>
      <xdr:rowOff>134360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125487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8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139059</xdr:rowOff>
    </xdr:from>
    <xdr:to>
      <xdr:col>76</xdr:col>
      <xdr:colOff>165100</xdr:colOff>
      <xdr:row>58</xdr:row>
      <xdr:rowOff>69209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91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60336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0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101968</xdr:rowOff>
    </xdr:from>
    <xdr:to>
      <xdr:col>72</xdr:col>
      <xdr:colOff>38100</xdr:colOff>
      <xdr:row>56</xdr:row>
      <xdr:rowOff>32118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53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48645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30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104102</xdr:rowOff>
    </xdr:from>
    <xdr:to>
      <xdr:col>67</xdr:col>
      <xdr:colOff>101600</xdr:colOff>
      <xdr:row>57</xdr:row>
      <xdr:rowOff>34252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70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50779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4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142900</xdr:rowOff>
    </xdr:from>
    <xdr:to>
      <xdr:col>85</xdr:col>
      <xdr:colOff>127000</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344550"/>
          <a:ext cx="8382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132614</xdr:rowOff>
    </xdr:from>
    <xdr:to>
      <xdr:col>81</xdr:col>
      <xdr:colOff>50800</xdr:colOff>
      <xdr:row>77</xdr:row>
      <xdr:rowOff>142900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334264"/>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132614</xdr:rowOff>
    </xdr:from>
    <xdr:to>
      <xdr:col>76</xdr:col>
      <xdr:colOff>114300</xdr:colOff>
      <xdr:row>78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334264"/>
          <a:ext cx="889000" cy="6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69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92100</xdr:rowOff>
    </xdr:from>
    <xdr:to>
      <xdr:col>81</xdr:col>
      <xdr:colOff>101600</xdr:colOff>
      <xdr:row>78</xdr:row>
      <xdr:rowOff>22250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2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13377</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386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81814</xdr:rowOff>
    </xdr:from>
    <xdr:to>
      <xdr:col>76</xdr:col>
      <xdr:colOff>165100</xdr:colOff>
      <xdr:row>78</xdr:row>
      <xdr:rowOff>11964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28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3091</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37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49174</xdr:rowOff>
    </xdr:from>
    <xdr:to>
      <xdr:col>85</xdr:col>
      <xdr:colOff>127000</xdr:colOff>
      <xdr:row>96</xdr:row>
      <xdr:rowOff>99499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508374"/>
          <a:ext cx="838200" cy="5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49174</xdr:rowOff>
    </xdr:from>
    <xdr:to>
      <xdr:col>81</xdr:col>
      <xdr:colOff>50800</xdr:colOff>
      <xdr:row>96</xdr:row>
      <xdr:rowOff>112007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508374"/>
          <a:ext cx="889000" cy="6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112007</xdr:rowOff>
    </xdr:from>
    <xdr:to>
      <xdr:col>76</xdr:col>
      <xdr:colOff>114300</xdr:colOff>
      <xdr:row>96</xdr:row>
      <xdr:rowOff>140222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571207"/>
          <a:ext cx="889000" cy="2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140222</xdr:rowOff>
    </xdr:from>
    <xdr:to>
      <xdr:col>71</xdr:col>
      <xdr:colOff>177800</xdr:colOff>
      <xdr:row>96</xdr:row>
      <xdr:rowOff>154983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599422"/>
          <a:ext cx="889000" cy="1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48699</xdr:rowOff>
    </xdr:from>
    <xdr:to>
      <xdr:col>85</xdr:col>
      <xdr:colOff>177800</xdr:colOff>
      <xdr:row>96</xdr:row>
      <xdr:rowOff>150299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50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27126</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48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169824</xdr:rowOff>
    </xdr:from>
    <xdr:to>
      <xdr:col>81</xdr:col>
      <xdr:colOff>101600</xdr:colOff>
      <xdr:row>96</xdr:row>
      <xdr:rowOff>99974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45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91101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55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61207</xdr:rowOff>
    </xdr:from>
    <xdr:to>
      <xdr:col>76</xdr:col>
      <xdr:colOff>165100</xdr:colOff>
      <xdr:row>96</xdr:row>
      <xdr:rowOff>162807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52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153934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61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89422</xdr:rowOff>
    </xdr:from>
    <xdr:to>
      <xdr:col>72</xdr:col>
      <xdr:colOff>38100</xdr:colOff>
      <xdr:row>97</xdr:row>
      <xdr:rowOff>19572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54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10699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64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104183</xdr:rowOff>
    </xdr:from>
    <xdr:to>
      <xdr:col>67</xdr:col>
      <xdr:colOff>101600</xdr:colOff>
      <xdr:row>97</xdr:row>
      <xdr:rowOff>34333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56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25460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65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の住民一人当たりのコストは類似団体内平均値を上回り、令和元年度と比べ大きく増加した。これは、ふるさとまちづくり応援寄附金の増加による返礼品等の関連経費が増加したことや特別定額給付金給付事業を行ったためである。</a:t>
          </a:r>
        </a:p>
        <a:p>
          <a:r>
            <a:rPr kumimoji="1" lang="ja-JP" altLang="en-US" sz="1300">
              <a:latin typeface="ＭＳ Ｐゴシック" panose="020B0600070205080204" pitchFamily="50" charset="-128"/>
              <a:ea typeface="ＭＳ Ｐゴシック" panose="020B0600070205080204" pitchFamily="50" charset="-128"/>
            </a:rPr>
            <a:t>民生費の住民一人当たりのコストは類似団体内平均値より低く推移しているが、令和元年度と比べ増加した。これは、高齢化に伴う介護保険特別会計・後期高齢者医療特別会計に対する繰出金が年々増加している影響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教育費の住民一人当たりのコストは類似団体内平均値より低く推移しているが、令和元年度と比べ増加した。これは、ＧＩＧＡスクール構想に伴い小・中学校を整備したためである。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年度は消費税率改正に伴う地方消費税交付金の増加に加えて猶予特例債や減収補填債特例分と約</a:t>
          </a:r>
          <a:r>
            <a:rPr kumimoji="1" lang="en-US" altLang="ja-JP" sz="1400">
              <a:latin typeface="ＭＳ ゴシック" pitchFamily="49" charset="-128"/>
              <a:ea typeface="ＭＳ ゴシック" pitchFamily="49" charset="-128"/>
            </a:rPr>
            <a:t>1.16</a:t>
          </a:r>
          <a:r>
            <a:rPr kumimoji="1" lang="ja-JP" altLang="en-US" sz="1400">
              <a:latin typeface="ＭＳ ゴシック" pitchFamily="49" charset="-128"/>
              <a:ea typeface="ＭＳ ゴシック" pitchFamily="49" charset="-128"/>
            </a:rPr>
            <a:t>億円の歳入があったことにより、実質単年度収支が黒字となったが、以前として財政調整基金に頼らざるを得ない財政状況が続いて入れる。今後も「阪南市行財政構造改革プラン改訂版」に基づき、市税などの自主財源の確保などの取組を着実に実施することにより持続可能な財政運営の確立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年度より一般会計を含めた全会計が黒字の状況であるが、一般会計からの繰出金による影響が大きい。</a:t>
          </a:r>
        </a:p>
        <a:p>
          <a:r>
            <a:rPr kumimoji="1" lang="ja-JP" altLang="en-US" sz="1400">
              <a:latin typeface="ＭＳ ゴシック" pitchFamily="49" charset="-128"/>
              <a:ea typeface="ＭＳ ゴシック" pitchFamily="49" charset="-128"/>
            </a:rPr>
            <a:t>　下水道事業会計については、令和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年度における普及率が</a:t>
          </a:r>
          <a:r>
            <a:rPr kumimoji="1" lang="en-US" altLang="ja-JP" sz="1400">
              <a:latin typeface="ＭＳ ゴシック" pitchFamily="49" charset="-128"/>
              <a:ea typeface="ＭＳ ゴシック" pitchFamily="49" charset="-128"/>
            </a:rPr>
            <a:t>53.1%</a:t>
          </a:r>
          <a:r>
            <a:rPr kumimoji="1" lang="ja-JP" altLang="en-US" sz="1400">
              <a:latin typeface="ＭＳ ゴシック" pitchFamily="49" charset="-128"/>
              <a:ea typeface="ＭＳ ゴシック" pitchFamily="49" charset="-128"/>
            </a:rPr>
            <a:t>で全国平均の</a:t>
          </a:r>
          <a:r>
            <a:rPr kumimoji="1" lang="en-US" altLang="ja-JP" sz="1400">
              <a:latin typeface="ＭＳ ゴシック" pitchFamily="49" charset="-128"/>
              <a:ea typeface="ＭＳ ゴシック" pitchFamily="49" charset="-128"/>
            </a:rPr>
            <a:t>80.1%</a:t>
          </a:r>
          <a:r>
            <a:rPr kumimoji="1" lang="ja-JP" altLang="en-US" sz="1400">
              <a:latin typeface="ＭＳ ゴシック" pitchFamily="49" charset="-128"/>
              <a:ea typeface="ＭＳ ゴシック" pitchFamily="49" charset="-128"/>
            </a:rPr>
            <a:t>や大阪府内他自治体より低い水準であるが、管渠等の施設の整備や老朽化による更新に多額の費用が生じると見込まれるため、収支均衡に注視が必要である。</a:t>
          </a:r>
        </a:p>
        <a:p>
          <a:r>
            <a:rPr kumimoji="1" lang="ja-JP" altLang="en-US" sz="1400">
              <a:latin typeface="ＭＳ ゴシック" pitchFamily="49" charset="-128"/>
              <a:ea typeface="ＭＳ ゴシック" pitchFamily="49" charset="-128"/>
            </a:rPr>
            <a:t>　今後も収納率の向上や事業の効率化等に取り組み、各会計の経営の健全化に努める。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13" workbookViewId="0">
      <selection activeCell="AC16" sqref="AC16:AG16"/>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25116841</v>
      </c>
      <c r="BO4" s="426"/>
      <c r="BP4" s="426"/>
      <c r="BQ4" s="426"/>
      <c r="BR4" s="426"/>
      <c r="BS4" s="426"/>
      <c r="BT4" s="426"/>
      <c r="BU4" s="427"/>
      <c r="BV4" s="425">
        <v>18084948</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3.3</v>
      </c>
      <c r="CU4" s="610"/>
      <c r="CV4" s="610"/>
      <c r="CW4" s="610"/>
      <c r="CX4" s="610"/>
      <c r="CY4" s="610"/>
      <c r="CZ4" s="610"/>
      <c r="DA4" s="611"/>
      <c r="DB4" s="609">
        <v>2.4</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24689834</v>
      </c>
      <c r="BO5" s="431"/>
      <c r="BP5" s="431"/>
      <c r="BQ5" s="431"/>
      <c r="BR5" s="431"/>
      <c r="BS5" s="431"/>
      <c r="BT5" s="431"/>
      <c r="BU5" s="432"/>
      <c r="BV5" s="430">
        <v>17811173</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95.6</v>
      </c>
      <c r="CU5" s="401"/>
      <c r="CV5" s="401"/>
      <c r="CW5" s="401"/>
      <c r="CX5" s="401"/>
      <c r="CY5" s="401"/>
      <c r="CZ5" s="401"/>
      <c r="DA5" s="402"/>
      <c r="DB5" s="400">
        <v>98.2</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427007</v>
      </c>
      <c r="BO6" s="431"/>
      <c r="BP6" s="431"/>
      <c r="BQ6" s="431"/>
      <c r="BR6" s="431"/>
      <c r="BS6" s="431"/>
      <c r="BT6" s="431"/>
      <c r="BU6" s="432"/>
      <c r="BV6" s="430">
        <v>273775</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101.5</v>
      </c>
      <c r="CU6" s="584"/>
      <c r="CV6" s="584"/>
      <c r="CW6" s="584"/>
      <c r="CX6" s="584"/>
      <c r="CY6" s="584"/>
      <c r="CZ6" s="584"/>
      <c r="DA6" s="585"/>
      <c r="DB6" s="583">
        <v>103.4</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53656</v>
      </c>
      <c r="BO7" s="431"/>
      <c r="BP7" s="431"/>
      <c r="BQ7" s="431"/>
      <c r="BR7" s="431"/>
      <c r="BS7" s="431"/>
      <c r="BT7" s="431"/>
      <c r="BU7" s="432"/>
      <c r="BV7" s="430">
        <v>4852</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11314527</v>
      </c>
      <c r="CU7" s="431"/>
      <c r="CV7" s="431"/>
      <c r="CW7" s="431"/>
      <c r="CX7" s="431"/>
      <c r="CY7" s="431"/>
      <c r="CZ7" s="431"/>
      <c r="DA7" s="432"/>
      <c r="DB7" s="430">
        <v>11052767</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373351</v>
      </c>
      <c r="BO8" s="431"/>
      <c r="BP8" s="431"/>
      <c r="BQ8" s="431"/>
      <c r="BR8" s="431"/>
      <c r="BS8" s="431"/>
      <c r="BT8" s="431"/>
      <c r="BU8" s="432"/>
      <c r="BV8" s="430">
        <v>268923</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0.54</v>
      </c>
      <c r="CU8" s="544"/>
      <c r="CV8" s="544"/>
      <c r="CW8" s="544"/>
      <c r="CX8" s="544"/>
      <c r="CY8" s="544"/>
      <c r="CZ8" s="544"/>
      <c r="DA8" s="545"/>
      <c r="DB8" s="543">
        <v>0.54</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51254</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104428</v>
      </c>
      <c r="BO9" s="431"/>
      <c r="BP9" s="431"/>
      <c r="BQ9" s="431"/>
      <c r="BR9" s="431"/>
      <c r="BS9" s="431"/>
      <c r="BT9" s="431"/>
      <c r="BU9" s="432"/>
      <c r="BV9" s="430">
        <v>2460</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12.3</v>
      </c>
      <c r="CU9" s="401"/>
      <c r="CV9" s="401"/>
      <c r="CW9" s="401"/>
      <c r="CX9" s="401"/>
      <c r="CY9" s="401"/>
      <c r="CZ9" s="401"/>
      <c r="DA9" s="402"/>
      <c r="DB9" s="400">
        <v>15</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54276</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94</v>
      </c>
      <c r="AV10" s="488"/>
      <c r="AW10" s="488"/>
      <c r="AX10" s="488"/>
      <c r="AY10" s="410" t="s">
        <v>121</v>
      </c>
      <c r="AZ10" s="411"/>
      <c r="BA10" s="411"/>
      <c r="BB10" s="411"/>
      <c r="BC10" s="411"/>
      <c r="BD10" s="411"/>
      <c r="BE10" s="411"/>
      <c r="BF10" s="411"/>
      <c r="BG10" s="411"/>
      <c r="BH10" s="411"/>
      <c r="BI10" s="411"/>
      <c r="BJ10" s="411"/>
      <c r="BK10" s="411"/>
      <c r="BL10" s="411"/>
      <c r="BM10" s="412"/>
      <c r="BN10" s="430">
        <v>100416</v>
      </c>
      <c r="BO10" s="431"/>
      <c r="BP10" s="431"/>
      <c r="BQ10" s="431"/>
      <c r="BR10" s="431"/>
      <c r="BS10" s="431"/>
      <c r="BT10" s="431"/>
      <c r="BU10" s="432"/>
      <c r="BV10" s="430">
        <v>474</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94</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53102</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94</v>
      </c>
      <c r="AV12" s="488"/>
      <c r="AW12" s="488"/>
      <c r="AX12" s="488"/>
      <c r="AY12" s="410" t="s">
        <v>134</v>
      </c>
      <c r="AZ12" s="411"/>
      <c r="BA12" s="411"/>
      <c r="BB12" s="411"/>
      <c r="BC12" s="411"/>
      <c r="BD12" s="411"/>
      <c r="BE12" s="411"/>
      <c r="BF12" s="411"/>
      <c r="BG12" s="411"/>
      <c r="BH12" s="411"/>
      <c r="BI12" s="411"/>
      <c r="BJ12" s="411"/>
      <c r="BK12" s="411"/>
      <c r="BL12" s="411"/>
      <c r="BM12" s="412"/>
      <c r="BN12" s="430">
        <v>104608</v>
      </c>
      <c r="BO12" s="431"/>
      <c r="BP12" s="431"/>
      <c r="BQ12" s="431"/>
      <c r="BR12" s="431"/>
      <c r="BS12" s="431"/>
      <c r="BT12" s="431"/>
      <c r="BU12" s="432"/>
      <c r="BV12" s="430">
        <v>206751</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136</v>
      </c>
      <c r="CU12" s="544"/>
      <c r="CV12" s="544"/>
      <c r="CW12" s="544"/>
      <c r="CX12" s="544"/>
      <c r="CY12" s="544"/>
      <c r="CZ12" s="544"/>
      <c r="DA12" s="545"/>
      <c r="DB12" s="543" t="s">
        <v>136</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52684</v>
      </c>
      <c r="S13" s="534"/>
      <c r="T13" s="534"/>
      <c r="U13" s="534"/>
      <c r="V13" s="535"/>
      <c r="W13" s="521" t="s">
        <v>138</v>
      </c>
      <c r="X13" s="443"/>
      <c r="Y13" s="443"/>
      <c r="Z13" s="443"/>
      <c r="AA13" s="443"/>
      <c r="AB13" s="444"/>
      <c r="AC13" s="406">
        <v>362</v>
      </c>
      <c r="AD13" s="407"/>
      <c r="AE13" s="407"/>
      <c r="AF13" s="407"/>
      <c r="AG13" s="408"/>
      <c r="AH13" s="406">
        <v>368</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100236</v>
      </c>
      <c r="BO13" s="431"/>
      <c r="BP13" s="431"/>
      <c r="BQ13" s="431"/>
      <c r="BR13" s="431"/>
      <c r="BS13" s="431"/>
      <c r="BT13" s="431"/>
      <c r="BU13" s="432"/>
      <c r="BV13" s="430">
        <v>-203817</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7.4</v>
      </c>
      <c r="CU13" s="401"/>
      <c r="CV13" s="401"/>
      <c r="CW13" s="401"/>
      <c r="CX13" s="401"/>
      <c r="CY13" s="401"/>
      <c r="CZ13" s="401"/>
      <c r="DA13" s="402"/>
      <c r="DB13" s="400">
        <v>7.4</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53880</v>
      </c>
      <c r="S14" s="534"/>
      <c r="T14" s="534"/>
      <c r="U14" s="534"/>
      <c r="V14" s="535"/>
      <c r="W14" s="536"/>
      <c r="X14" s="446"/>
      <c r="Y14" s="446"/>
      <c r="Z14" s="446"/>
      <c r="AA14" s="446"/>
      <c r="AB14" s="447"/>
      <c r="AC14" s="526">
        <v>1.7</v>
      </c>
      <c r="AD14" s="527"/>
      <c r="AE14" s="527"/>
      <c r="AF14" s="527"/>
      <c r="AG14" s="528"/>
      <c r="AH14" s="526">
        <v>1.6</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v>59.3</v>
      </c>
      <c r="CU14" s="538"/>
      <c r="CV14" s="538"/>
      <c r="CW14" s="538"/>
      <c r="CX14" s="538"/>
      <c r="CY14" s="538"/>
      <c r="CZ14" s="538"/>
      <c r="DA14" s="539"/>
      <c r="DB14" s="537">
        <v>76.2</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137</v>
      </c>
      <c r="N15" s="531"/>
      <c r="O15" s="531"/>
      <c r="P15" s="531"/>
      <c r="Q15" s="532"/>
      <c r="R15" s="533">
        <v>53498</v>
      </c>
      <c r="S15" s="534"/>
      <c r="T15" s="534"/>
      <c r="U15" s="534"/>
      <c r="V15" s="535"/>
      <c r="W15" s="521" t="s">
        <v>145</v>
      </c>
      <c r="X15" s="443"/>
      <c r="Y15" s="443"/>
      <c r="Z15" s="443"/>
      <c r="AA15" s="443"/>
      <c r="AB15" s="444"/>
      <c r="AC15" s="406">
        <v>5111</v>
      </c>
      <c r="AD15" s="407"/>
      <c r="AE15" s="407"/>
      <c r="AF15" s="407"/>
      <c r="AG15" s="408"/>
      <c r="AH15" s="406">
        <v>5458</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5087048</v>
      </c>
      <c r="BO15" s="426"/>
      <c r="BP15" s="426"/>
      <c r="BQ15" s="426"/>
      <c r="BR15" s="426"/>
      <c r="BS15" s="426"/>
      <c r="BT15" s="426"/>
      <c r="BU15" s="427"/>
      <c r="BV15" s="425">
        <v>4864766</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23.5</v>
      </c>
      <c r="AD16" s="527"/>
      <c r="AE16" s="527"/>
      <c r="AF16" s="527"/>
      <c r="AG16" s="528"/>
      <c r="AH16" s="526">
        <v>24.2</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9491856</v>
      </c>
      <c r="BO16" s="431"/>
      <c r="BP16" s="431"/>
      <c r="BQ16" s="431"/>
      <c r="BR16" s="431"/>
      <c r="BS16" s="431"/>
      <c r="BT16" s="431"/>
      <c r="BU16" s="432"/>
      <c r="BV16" s="430">
        <v>9213602</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151</v>
      </c>
      <c r="N17" s="516"/>
      <c r="O17" s="516"/>
      <c r="P17" s="516"/>
      <c r="Q17" s="517"/>
      <c r="R17" s="518" t="s">
        <v>152</v>
      </c>
      <c r="S17" s="519"/>
      <c r="T17" s="519"/>
      <c r="U17" s="519"/>
      <c r="V17" s="520"/>
      <c r="W17" s="521" t="s">
        <v>153</v>
      </c>
      <c r="X17" s="443"/>
      <c r="Y17" s="443"/>
      <c r="Z17" s="443"/>
      <c r="AA17" s="443"/>
      <c r="AB17" s="444"/>
      <c r="AC17" s="406">
        <v>16319</v>
      </c>
      <c r="AD17" s="407"/>
      <c r="AE17" s="407"/>
      <c r="AF17" s="407"/>
      <c r="AG17" s="408"/>
      <c r="AH17" s="406">
        <v>16717</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6378676</v>
      </c>
      <c r="BO17" s="431"/>
      <c r="BP17" s="431"/>
      <c r="BQ17" s="431"/>
      <c r="BR17" s="431"/>
      <c r="BS17" s="431"/>
      <c r="BT17" s="431"/>
      <c r="BU17" s="432"/>
      <c r="BV17" s="430">
        <v>6154609</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155</v>
      </c>
      <c r="C18" s="493"/>
      <c r="D18" s="493"/>
      <c r="E18" s="494"/>
      <c r="F18" s="494"/>
      <c r="G18" s="494"/>
      <c r="H18" s="494"/>
      <c r="I18" s="494"/>
      <c r="J18" s="494"/>
      <c r="K18" s="494"/>
      <c r="L18" s="495">
        <v>36.17</v>
      </c>
      <c r="M18" s="495"/>
      <c r="N18" s="495"/>
      <c r="O18" s="495"/>
      <c r="P18" s="495"/>
      <c r="Q18" s="495"/>
      <c r="R18" s="496"/>
      <c r="S18" s="496"/>
      <c r="T18" s="496"/>
      <c r="U18" s="496"/>
      <c r="V18" s="497"/>
      <c r="W18" s="511"/>
      <c r="X18" s="512"/>
      <c r="Y18" s="512"/>
      <c r="Z18" s="512"/>
      <c r="AA18" s="512"/>
      <c r="AB18" s="522"/>
      <c r="AC18" s="394">
        <v>74.900000000000006</v>
      </c>
      <c r="AD18" s="395"/>
      <c r="AE18" s="395"/>
      <c r="AF18" s="395"/>
      <c r="AG18" s="498"/>
      <c r="AH18" s="394">
        <v>74.2</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10973111</v>
      </c>
      <c r="BO18" s="431"/>
      <c r="BP18" s="431"/>
      <c r="BQ18" s="431"/>
      <c r="BR18" s="431"/>
      <c r="BS18" s="431"/>
      <c r="BT18" s="431"/>
      <c r="BU18" s="432"/>
      <c r="BV18" s="430">
        <v>11012061</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157</v>
      </c>
      <c r="C19" s="493"/>
      <c r="D19" s="493"/>
      <c r="E19" s="494"/>
      <c r="F19" s="494"/>
      <c r="G19" s="494"/>
      <c r="H19" s="494"/>
      <c r="I19" s="494"/>
      <c r="J19" s="494"/>
      <c r="K19" s="494"/>
      <c r="L19" s="500">
        <v>1417</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13555117</v>
      </c>
      <c r="BO19" s="431"/>
      <c r="BP19" s="431"/>
      <c r="BQ19" s="431"/>
      <c r="BR19" s="431"/>
      <c r="BS19" s="431"/>
      <c r="BT19" s="431"/>
      <c r="BU19" s="432"/>
      <c r="BV19" s="430">
        <v>12391337</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159</v>
      </c>
      <c r="C20" s="493"/>
      <c r="D20" s="493"/>
      <c r="E20" s="494"/>
      <c r="F20" s="494"/>
      <c r="G20" s="494"/>
      <c r="H20" s="494"/>
      <c r="I20" s="494"/>
      <c r="J20" s="494"/>
      <c r="K20" s="494"/>
      <c r="L20" s="500">
        <v>20774</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16357174</v>
      </c>
      <c r="BO23" s="431"/>
      <c r="BP23" s="431"/>
      <c r="BQ23" s="431"/>
      <c r="BR23" s="431"/>
      <c r="BS23" s="431"/>
      <c r="BT23" s="431"/>
      <c r="BU23" s="432"/>
      <c r="BV23" s="430">
        <v>16884310</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168</v>
      </c>
      <c r="F24" s="404"/>
      <c r="G24" s="404"/>
      <c r="H24" s="404"/>
      <c r="I24" s="404"/>
      <c r="J24" s="404"/>
      <c r="K24" s="405"/>
      <c r="L24" s="406">
        <v>1</v>
      </c>
      <c r="M24" s="407"/>
      <c r="N24" s="407"/>
      <c r="O24" s="407"/>
      <c r="P24" s="408"/>
      <c r="Q24" s="406">
        <v>6630</v>
      </c>
      <c r="R24" s="407"/>
      <c r="S24" s="407"/>
      <c r="T24" s="407"/>
      <c r="U24" s="407"/>
      <c r="V24" s="408"/>
      <c r="W24" s="472"/>
      <c r="X24" s="463"/>
      <c r="Y24" s="464"/>
      <c r="Z24" s="403" t="s">
        <v>169</v>
      </c>
      <c r="AA24" s="404"/>
      <c r="AB24" s="404"/>
      <c r="AC24" s="404"/>
      <c r="AD24" s="404"/>
      <c r="AE24" s="404"/>
      <c r="AF24" s="404"/>
      <c r="AG24" s="405"/>
      <c r="AH24" s="406">
        <v>310</v>
      </c>
      <c r="AI24" s="407"/>
      <c r="AJ24" s="407"/>
      <c r="AK24" s="407"/>
      <c r="AL24" s="408"/>
      <c r="AM24" s="406">
        <v>1008120</v>
      </c>
      <c r="AN24" s="407"/>
      <c r="AO24" s="407"/>
      <c r="AP24" s="407"/>
      <c r="AQ24" s="407"/>
      <c r="AR24" s="408"/>
      <c r="AS24" s="406">
        <v>3252</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13040036</v>
      </c>
      <c r="BO24" s="431"/>
      <c r="BP24" s="431"/>
      <c r="BQ24" s="431"/>
      <c r="BR24" s="431"/>
      <c r="BS24" s="431"/>
      <c r="BT24" s="431"/>
      <c r="BU24" s="432"/>
      <c r="BV24" s="430">
        <v>13369429</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171</v>
      </c>
      <c r="F25" s="404"/>
      <c r="G25" s="404"/>
      <c r="H25" s="404"/>
      <c r="I25" s="404"/>
      <c r="J25" s="404"/>
      <c r="K25" s="405"/>
      <c r="L25" s="406">
        <v>1</v>
      </c>
      <c r="M25" s="407"/>
      <c r="N25" s="407"/>
      <c r="O25" s="407"/>
      <c r="P25" s="408"/>
      <c r="Q25" s="406">
        <v>6588</v>
      </c>
      <c r="R25" s="407"/>
      <c r="S25" s="407"/>
      <c r="T25" s="407"/>
      <c r="U25" s="407"/>
      <c r="V25" s="408"/>
      <c r="W25" s="472"/>
      <c r="X25" s="463"/>
      <c r="Y25" s="464"/>
      <c r="Z25" s="403" t="s">
        <v>172</v>
      </c>
      <c r="AA25" s="404"/>
      <c r="AB25" s="404"/>
      <c r="AC25" s="404"/>
      <c r="AD25" s="404"/>
      <c r="AE25" s="404"/>
      <c r="AF25" s="404"/>
      <c r="AG25" s="405"/>
      <c r="AH25" s="406" t="s">
        <v>136</v>
      </c>
      <c r="AI25" s="407"/>
      <c r="AJ25" s="407"/>
      <c r="AK25" s="407"/>
      <c r="AL25" s="408"/>
      <c r="AM25" s="406" t="s">
        <v>173</v>
      </c>
      <c r="AN25" s="407"/>
      <c r="AO25" s="407"/>
      <c r="AP25" s="407"/>
      <c r="AQ25" s="407"/>
      <c r="AR25" s="408"/>
      <c r="AS25" s="406" t="s">
        <v>173</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3796822</v>
      </c>
      <c r="BO25" s="426"/>
      <c r="BP25" s="426"/>
      <c r="BQ25" s="426"/>
      <c r="BR25" s="426"/>
      <c r="BS25" s="426"/>
      <c r="BT25" s="426"/>
      <c r="BU25" s="427"/>
      <c r="BV25" s="425">
        <v>3197035</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5948</v>
      </c>
      <c r="R26" s="407"/>
      <c r="S26" s="407"/>
      <c r="T26" s="407"/>
      <c r="U26" s="407"/>
      <c r="V26" s="408"/>
      <c r="W26" s="472"/>
      <c r="X26" s="463"/>
      <c r="Y26" s="464"/>
      <c r="Z26" s="403" t="s">
        <v>176</v>
      </c>
      <c r="AA26" s="485"/>
      <c r="AB26" s="485"/>
      <c r="AC26" s="485"/>
      <c r="AD26" s="485"/>
      <c r="AE26" s="485"/>
      <c r="AF26" s="485"/>
      <c r="AG26" s="486"/>
      <c r="AH26" s="406" t="s">
        <v>173</v>
      </c>
      <c r="AI26" s="407"/>
      <c r="AJ26" s="407"/>
      <c r="AK26" s="407"/>
      <c r="AL26" s="408"/>
      <c r="AM26" s="406" t="s">
        <v>136</v>
      </c>
      <c r="AN26" s="407"/>
      <c r="AO26" s="407"/>
      <c r="AP26" s="407"/>
      <c r="AQ26" s="407"/>
      <c r="AR26" s="408"/>
      <c r="AS26" s="406" t="s">
        <v>173</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173</v>
      </c>
      <c r="BO26" s="431"/>
      <c r="BP26" s="431"/>
      <c r="BQ26" s="431"/>
      <c r="BR26" s="431"/>
      <c r="BS26" s="431"/>
      <c r="BT26" s="431"/>
      <c r="BU26" s="432"/>
      <c r="BV26" s="430" t="s">
        <v>128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5035</v>
      </c>
      <c r="R27" s="407"/>
      <c r="S27" s="407"/>
      <c r="T27" s="407"/>
      <c r="U27" s="407"/>
      <c r="V27" s="408"/>
      <c r="W27" s="472"/>
      <c r="X27" s="463"/>
      <c r="Y27" s="464"/>
      <c r="Z27" s="403" t="s">
        <v>179</v>
      </c>
      <c r="AA27" s="404"/>
      <c r="AB27" s="404"/>
      <c r="AC27" s="404"/>
      <c r="AD27" s="404"/>
      <c r="AE27" s="404"/>
      <c r="AF27" s="404"/>
      <c r="AG27" s="405"/>
      <c r="AH27" s="406">
        <v>28</v>
      </c>
      <c r="AI27" s="407"/>
      <c r="AJ27" s="407"/>
      <c r="AK27" s="407"/>
      <c r="AL27" s="408"/>
      <c r="AM27" s="406">
        <v>92431</v>
      </c>
      <c r="AN27" s="407"/>
      <c r="AO27" s="407"/>
      <c r="AP27" s="407"/>
      <c r="AQ27" s="407"/>
      <c r="AR27" s="408"/>
      <c r="AS27" s="406">
        <v>3301</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t="s">
        <v>173</v>
      </c>
      <c r="BO27" s="434"/>
      <c r="BP27" s="434"/>
      <c r="BQ27" s="434"/>
      <c r="BR27" s="434"/>
      <c r="BS27" s="434"/>
      <c r="BT27" s="434"/>
      <c r="BU27" s="435"/>
      <c r="BV27" s="433" t="s">
        <v>128</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181</v>
      </c>
      <c r="F28" s="404"/>
      <c r="G28" s="404"/>
      <c r="H28" s="404"/>
      <c r="I28" s="404"/>
      <c r="J28" s="404"/>
      <c r="K28" s="405"/>
      <c r="L28" s="406">
        <v>1</v>
      </c>
      <c r="M28" s="407"/>
      <c r="N28" s="407"/>
      <c r="O28" s="407"/>
      <c r="P28" s="408"/>
      <c r="Q28" s="406">
        <v>4560</v>
      </c>
      <c r="R28" s="407"/>
      <c r="S28" s="407"/>
      <c r="T28" s="407"/>
      <c r="U28" s="407"/>
      <c r="V28" s="408"/>
      <c r="W28" s="472"/>
      <c r="X28" s="463"/>
      <c r="Y28" s="464"/>
      <c r="Z28" s="403" t="s">
        <v>182</v>
      </c>
      <c r="AA28" s="404"/>
      <c r="AB28" s="404"/>
      <c r="AC28" s="404"/>
      <c r="AD28" s="404"/>
      <c r="AE28" s="404"/>
      <c r="AF28" s="404"/>
      <c r="AG28" s="405"/>
      <c r="AH28" s="406" t="s">
        <v>128</v>
      </c>
      <c r="AI28" s="407"/>
      <c r="AJ28" s="407"/>
      <c r="AK28" s="407"/>
      <c r="AL28" s="408"/>
      <c r="AM28" s="406" t="s">
        <v>173</v>
      </c>
      <c r="AN28" s="407"/>
      <c r="AO28" s="407"/>
      <c r="AP28" s="407"/>
      <c r="AQ28" s="407"/>
      <c r="AR28" s="408"/>
      <c r="AS28" s="406" t="s">
        <v>173</v>
      </c>
      <c r="AT28" s="407"/>
      <c r="AU28" s="407"/>
      <c r="AV28" s="407"/>
      <c r="AW28" s="407"/>
      <c r="AX28" s="409"/>
      <c r="AY28" s="413" t="s">
        <v>183</v>
      </c>
      <c r="AZ28" s="414"/>
      <c r="BA28" s="414"/>
      <c r="BB28" s="415"/>
      <c r="BC28" s="422" t="s">
        <v>48</v>
      </c>
      <c r="BD28" s="423"/>
      <c r="BE28" s="423"/>
      <c r="BF28" s="423"/>
      <c r="BG28" s="423"/>
      <c r="BH28" s="423"/>
      <c r="BI28" s="423"/>
      <c r="BJ28" s="423"/>
      <c r="BK28" s="423"/>
      <c r="BL28" s="423"/>
      <c r="BM28" s="424"/>
      <c r="BN28" s="425">
        <v>716491</v>
      </c>
      <c r="BO28" s="426"/>
      <c r="BP28" s="426"/>
      <c r="BQ28" s="426"/>
      <c r="BR28" s="426"/>
      <c r="BS28" s="426"/>
      <c r="BT28" s="426"/>
      <c r="BU28" s="427"/>
      <c r="BV28" s="425">
        <v>720683</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184</v>
      </c>
      <c r="F29" s="404"/>
      <c r="G29" s="404"/>
      <c r="H29" s="404"/>
      <c r="I29" s="404"/>
      <c r="J29" s="404"/>
      <c r="K29" s="405"/>
      <c r="L29" s="406">
        <v>12</v>
      </c>
      <c r="M29" s="407"/>
      <c r="N29" s="407"/>
      <c r="O29" s="407"/>
      <c r="P29" s="408"/>
      <c r="Q29" s="406">
        <v>4370</v>
      </c>
      <c r="R29" s="407"/>
      <c r="S29" s="407"/>
      <c r="T29" s="407"/>
      <c r="U29" s="407"/>
      <c r="V29" s="408"/>
      <c r="W29" s="473"/>
      <c r="X29" s="474"/>
      <c r="Y29" s="475"/>
      <c r="Z29" s="403" t="s">
        <v>185</v>
      </c>
      <c r="AA29" s="404"/>
      <c r="AB29" s="404"/>
      <c r="AC29" s="404"/>
      <c r="AD29" s="404"/>
      <c r="AE29" s="404"/>
      <c r="AF29" s="404"/>
      <c r="AG29" s="405"/>
      <c r="AH29" s="406">
        <v>338</v>
      </c>
      <c r="AI29" s="407"/>
      <c r="AJ29" s="407"/>
      <c r="AK29" s="407"/>
      <c r="AL29" s="408"/>
      <c r="AM29" s="406">
        <v>1100551</v>
      </c>
      <c r="AN29" s="407"/>
      <c r="AO29" s="407"/>
      <c r="AP29" s="407"/>
      <c r="AQ29" s="407"/>
      <c r="AR29" s="408"/>
      <c r="AS29" s="406">
        <v>3256</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216054</v>
      </c>
      <c r="BO29" s="431"/>
      <c r="BP29" s="431"/>
      <c r="BQ29" s="431"/>
      <c r="BR29" s="431"/>
      <c r="BS29" s="431"/>
      <c r="BT29" s="431"/>
      <c r="BU29" s="432"/>
      <c r="BV29" s="430">
        <v>216006</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95.7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1406759</v>
      </c>
      <c r="BO30" s="434"/>
      <c r="BP30" s="434"/>
      <c r="BQ30" s="434"/>
      <c r="BR30" s="434"/>
      <c r="BS30" s="434"/>
      <c r="BT30" s="434"/>
      <c r="BU30" s="435"/>
      <c r="BV30" s="433">
        <v>896059</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196</v>
      </c>
      <c r="V33" s="393"/>
      <c r="W33" s="392" t="s">
        <v>197</v>
      </c>
      <c r="X33" s="392"/>
      <c r="Y33" s="392"/>
      <c r="Z33" s="392"/>
      <c r="AA33" s="392"/>
      <c r="AB33" s="392"/>
      <c r="AC33" s="392"/>
      <c r="AD33" s="392"/>
      <c r="AE33" s="392"/>
      <c r="AF33" s="392"/>
      <c r="AG33" s="392"/>
      <c r="AH33" s="392"/>
      <c r="AI33" s="392"/>
      <c r="AJ33" s="392"/>
      <c r="AK33" s="392"/>
      <c r="AL33" s="216"/>
      <c r="AM33" s="393" t="s">
        <v>198</v>
      </c>
      <c r="AN33" s="393"/>
      <c r="AO33" s="392" t="s">
        <v>197</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202</v>
      </c>
      <c r="CP33" s="393"/>
      <c r="CQ33" s="392" t="s">
        <v>203</v>
      </c>
      <c r="CR33" s="392"/>
      <c r="CS33" s="392"/>
      <c r="CT33" s="392"/>
      <c r="CU33" s="392"/>
      <c r="CV33" s="392"/>
      <c r="CW33" s="392"/>
      <c r="CX33" s="392"/>
      <c r="CY33" s="392"/>
      <c r="CZ33" s="392"/>
      <c r="DA33" s="392"/>
      <c r="DB33" s="392"/>
      <c r="DC33" s="392"/>
      <c r="DD33" s="392"/>
      <c r="DE33" s="392"/>
      <c r="DF33" s="216"/>
      <c r="DG33" s="391" t="s">
        <v>204</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病院事業会計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泉南清掃事務組合（一般会計）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IF('各会計、関係団体の財政状況及び健全化判断比率'!B32="","",'各会計、関係団体の財政状況及び健全化判断比率'!B32)</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泉州南消防組合（一般会計）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大阪府後期高齢者医療広域連合（一般会計）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大阪府後期高齢者医療広域連合（後期高齢者医療特別会計）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11</v>
      </c>
      <c r="BX38" s="389"/>
      <c r="BY38" s="388" t="str">
        <f>IF('各会計、関係団体の財政状況及び健全化判断比率'!B72="","",'各会計、関係団体の財政状況及び健全化判断比率'!B72)</f>
        <v>大阪広域水道企業団（水道事業会計）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12</v>
      </c>
      <c r="BX39" s="389"/>
      <c r="BY39" s="388" t="str">
        <f>IF('各会計、関係団体の財政状況及び健全化判断比率'!B73="","",'各会計、関係団体の財政状況及び健全化判断比率'!B73)</f>
        <v>大阪広域水道企業団（工業用水道事業会計）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t3azPFvznryY0WetzXD0RyVAQq4jMXl9dyTGf6oZt5G3AT/0bGQbbc/N4XcNkLv++cwozb5Mt4IvdDeDu7DMlA==" saltValue="FF+Otv3YauHDjoqhrNEjo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13" zoomScale="80" zoomScaleNormal="80" zoomScaleSheetLayoutView="100" workbookViewId="0">
      <selection activeCell="K33" sqref="K3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2" t="s">
        <v>565</v>
      </c>
      <c r="D34" s="1212"/>
      <c r="E34" s="1213"/>
      <c r="F34" s="32">
        <v>2.6</v>
      </c>
      <c r="G34" s="33">
        <v>2.4500000000000002</v>
      </c>
      <c r="H34" s="33">
        <v>2.41</v>
      </c>
      <c r="I34" s="33">
        <v>2.4300000000000002</v>
      </c>
      <c r="J34" s="34">
        <v>3.29</v>
      </c>
      <c r="K34" s="22"/>
      <c r="L34" s="22"/>
      <c r="M34" s="22"/>
      <c r="N34" s="22"/>
      <c r="O34" s="22"/>
      <c r="P34" s="22"/>
    </row>
    <row r="35" spans="1:16" ht="39" customHeight="1" x14ac:dyDescent="0.15">
      <c r="A35" s="22"/>
      <c r="B35" s="35"/>
      <c r="C35" s="1206" t="s">
        <v>566</v>
      </c>
      <c r="D35" s="1207"/>
      <c r="E35" s="1208"/>
      <c r="F35" s="36">
        <v>1.38</v>
      </c>
      <c r="G35" s="37">
        <v>1.63</v>
      </c>
      <c r="H35" s="37">
        <v>1.81</v>
      </c>
      <c r="I35" s="37">
        <v>1.68</v>
      </c>
      <c r="J35" s="38">
        <v>2.04</v>
      </c>
      <c r="K35" s="22"/>
      <c r="L35" s="22"/>
      <c r="M35" s="22"/>
      <c r="N35" s="22"/>
      <c r="O35" s="22"/>
      <c r="P35" s="22"/>
    </row>
    <row r="36" spans="1:16" ht="39" customHeight="1" x14ac:dyDescent="0.15">
      <c r="A36" s="22"/>
      <c r="B36" s="35"/>
      <c r="C36" s="1206" t="s">
        <v>567</v>
      </c>
      <c r="D36" s="1207"/>
      <c r="E36" s="1208"/>
      <c r="F36" s="36">
        <v>1.53</v>
      </c>
      <c r="G36" s="37">
        <v>1.63</v>
      </c>
      <c r="H36" s="37">
        <v>1.6</v>
      </c>
      <c r="I36" s="37">
        <v>1.57</v>
      </c>
      <c r="J36" s="38">
        <v>1.51</v>
      </c>
      <c r="K36" s="22"/>
      <c r="L36" s="22"/>
      <c r="M36" s="22"/>
      <c r="N36" s="22"/>
      <c r="O36" s="22"/>
      <c r="P36" s="22"/>
    </row>
    <row r="37" spans="1:16" ht="39" customHeight="1" x14ac:dyDescent="0.15">
      <c r="A37" s="22"/>
      <c r="B37" s="35"/>
      <c r="C37" s="1206" t="s">
        <v>568</v>
      </c>
      <c r="D37" s="1207"/>
      <c r="E37" s="1208"/>
      <c r="F37" s="36" t="s">
        <v>515</v>
      </c>
      <c r="G37" s="37" t="s">
        <v>515</v>
      </c>
      <c r="H37" s="37">
        <v>0.52</v>
      </c>
      <c r="I37" s="37">
        <v>0.66</v>
      </c>
      <c r="J37" s="38">
        <v>0.87</v>
      </c>
      <c r="K37" s="22"/>
      <c r="L37" s="22"/>
      <c r="M37" s="22"/>
      <c r="N37" s="22"/>
      <c r="O37" s="22"/>
      <c r="P37" s="22"/>
    </row>
    <row r="38" spans="1:16" ht="39" customHeight="1" x14ac:dyDescent="0.15">
      <c r="A38" s="22"/>
      <c r="B38" s="35"/>
      <c r="C38" s="1206" t="s">
        <v>569</v>
      </c>
      <c r="D38" s="1207"/>
      <c r="E38" s="1208"/>
      <c r="F38" s="36" t="s">
        <v>570</v>
      </c>
      <c r="G38" s="37">
        <v>0.12</v>
      </c>
      <c r="H38" s="37">
        <v>0.26</v>
      </c>
      <c r="I38" s="37">
        <v>0.11</v>
      </c>
      <c r="J38" s="38">
        <v>0.34</v>
      </c>
      <c r="K38" s="22"/>
      <c r="L38" s="22"/>
      <c r="M38" s="22"/>
      <c r="N38" s="22"/>
      <c r="O38" s="22"/>
      <c r="P38" s="22"/>
    </row>
    <row r="39" spans="1:16" ht="39" customHeight="1" x14ac:dyDescent="0.15">
      <c r="A39" s="22"/>
      <c r="B39" s="35"/>
      <c r="C39" s="1206" t="s">
        <v>571</v>
      </c>
      <c r="D39" s="1207"/>
      <c r="E39" s="1208"/>
      <c r="F39" s="36">
        <v>0.19</v>
      </c>
      <c r="G39" s="37">
        <v>0.21</v>
      </c>
      <c r="H39" s="37">
        <v>0.22</v>
      </c>
      <c r="I39" s="37">
        <v>0.22</v>
      </c>
      <c r="J39" s="38">
        <v>0.24</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572</v>
      </c>
      <c r="D42" s="1207"/>
      <c r="E42" s="1208"/>
      <c r="F42" s="36" t="s">
        <v>515</v>
      </c>
      <c r="G42" s="37" t="s">
        <v>515</v>
      </c>
      <c r="H42" s="37" t="s">
        <v>515</v>
      </c>
      <c r="I42" s="37" t="s">
        <v>515</v>
      </c>
      <c r="J42" s="38" t="s">
        <v>515</v>
      </c>
      <c r="K42" s="22"/>
      <c r="L42" s="22"/>
      <c r="M42" s="22"/>
      <c r="N42" s="22"/>
      <c r="O42" s="22"/>
      <c r="P42" s="22"/>
    </row>
    <row r="43" spans="1:16" ht="39" customHeight="1" thickBot="1" x14ac:dyDescent="0.2">
      <c r="A43" s="22"/>
      <c r="B43" s="40"/>
      <c r="C43" s="1209" t="s">
        <v>573</v>
      </c>
      <c r="D43" s="1210"/>
      <c r="E43" s="1211"/>
      <c r="F43" s="41">
        <v>7.24</v>
      </c>
      <c r="G43" s="42">
        <v>5.32</v>
      </c>
      <c r="H43" s="42">
        <v>5.07</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0JV1tH5N1Fv6mfWAkvYvB6M7XMScfnASqQLFbIrfQmLRtIidSX5mj6RCPb0csYEx3Pu9jeVirdVRpGDKRz2Vw==" saltValue="h4tjwIksy9Zd+7E9wGKH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F28" zoomScale="80" zoomScaleNormal="80" zoomScaleSheetLayoutView="55" workbookViewId="0">
      <selection activeCell="Q54" sqref="Q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1568</v>
      </c>
      <c r="L45" s="60">
        <v>1599</v>
      </c>
      <c r="M45" s="60">
        <v>1673</v>
      </c>
      <c r="N45" s="60">
        <v>1860</v>
      </c>
      <c r="O45" s="61">
        <v>1670</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515</v>
      </c>
      <c r="L46" s="64" t="s">
        <v>515</v>
      </c>
      <c r="M46" s="64" t="s">
        <v>515</v>
      </c>
      <c r="N46" s="64" t="s">
        <v>515</v>
      </c>
      <c r="O46" s="65" t="s">
        <v>515</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515</v>
      </c>
      <c r="L47" s="64" t="s">
        <v>515</v>
      </c>
      <c r="M47" s="64" t="s">
        <v>515</v>
      </c>
      <c r="N47" s="64" t="s">
        <v>515</v>
      </c>
      <c r="O47" s="65" t="s">
        <v>515</v>
      </c>
      <c r="P47" s="48"/>
      <c r="Q47" s="48"/>
      <c r="R47" s="48"/>
      <c r="S47" s="48"/>
      <c r="T47" s="48"/>
      <c r="U47" s="48"/>
    </row>
    <row r="48" spans="1:21" ht="30.75" customHeight="1" x14ac:dyDescent="0.15">
      <c r="A48" s="48"/>
      <c r="B48" s="1234"/>
      <c r="C48" s="1235"/>
      <c r="D48" s="62"/>
      <c r="E48" s="1216" t="s">
        <v>15</v>
      </c>
      <c r="F48" s="1216"/>
      <c r="G48" s="1216"/>
      <c r="H48" s="1216"/>
      <c r="I48" s="1216"/>
      <c r="J48" s="1217"/>
      <c r="K48" s="63">
        <v>659</v>
      </c>
      <c r="L48" s="64">
        <v>680</v>
      </c>
      <c r="M48" s="64">
        <v>476</v>
      </c>
      <c r="N48" s="64">
        <v>470</v>
      </c>
      <c r="O48" s="65">
        <v>446</v>
      </c>
      <c r="P48" s="48"/>
      <c r="Q48" s="48"/>
      <c r="R48" s="48"/>
      <c r="S48" s="48"/>
      <c r="T48" s="48"/>
      <c r="U48" s="48"/>
    </row>
    <row r="49" spans="1:21" ht="30.75" customHeight="1" x14ac:dyDescent="0.15">
      <c r="A49" s="48"/>
      <c r="B49" s="1234"/>
      <c r="C49" s="1235"/>
      <c r="D49" s="62"/>
      <c r="E49" s="1216" t="s">
        <v>16</v>
      </c>
      <c r="F49" s="1216"/>
      <c r="G49" s="1216"/>
      <c r="H49" s="1216"/>
      <c r="I49" s="1216"/>
      <c r="J49" s="1217"/>
      <c r="K49" s="63">
        <v>160</v>
      </c>
      <c r="L49" s="64">
        <v>183</v>
      </c>
      <c r="M49" s="64">
        <v>201</v>
      </c>
      <c r="N49" s="64">
        <v>200</v>
      </c>
      <c r="O49" s="65">
        <v>192</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515</v>
      </c>
      <c r="L50" s="64" t="s">
        <v>515</v>
      </c>
      <c r="M50" s="64" t="s">
        <v>515</v>
      </c>
      <c r="N50" s="64" t="s">
        <v>515</v>
      </c>
      <c r="O50" s="65" t="s">
        <v>515</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515</v>
      </c>
      <c r="L51" s="64" t="s">
        <v>515</v>
      </c>
      <c r="M51" s="64" t="s">
        <v>515</v>
      </c>
      <c r="N51" s="64">
        <v>0</v>
      </c>
      <c r="O51" s="65" t="s">
        <v>515</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1727</v>
      </c>
      <c r="L52" s="64">
        <v>1769</v>
      </c>
      <c r="M52" s="64">
        <v>1741</v>
      </c>
      <c r="N52" s="64">
        <v>1680</v>
      </c>
      <c r="O52" s="65">
        <v>1599</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660</v>
      </c>
      <c r="L53" s="69">
        <v>693</v>
      </c>
      <c r="M53" s="69">
        <v>609</v>
      </c>
      <c r="N53" s="69">
        <v>850</v>
      </c>
      <c r="O53" s="70">
        <v>709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580</v>
      </c>
      <c r="L57" s="84" t="s">
        <v>580</v>
      </c>
      <c r="M57" s="84" t="s">
        <v>580</v>
      </c>
      <c r="N57" s="84" t="s">
        <v>580</v>
      </c>
      <c r="O57" s="85" t="s">
        <v>580</v>
      </c>
    </row>
    <row r="58" spans="1:21" ht="31.5" customHeight="1" thickBot="1" x14ac:dyDescent="0.2">
      <c r="B58" s="1224"/>
      <c r="C58" s="1225"/>
      <c r="D58" s="1229" t="s">
        <v>27</v>
      </c>
      <c r="E58" s="1230"/>
      <c r="F58" s="1230"/>
      <c r="G58" s="1230"/>
      <c r="H58" s="1230"/>
      <c r="I58" s="1230"/>
      <c r="J58" s="1231"/>
      <c r="K58" s="86" t="s">
        <v>580</v>
      </c>
      <c r="L58" s="87" t="s">
        <v>580</v>
      </c>
      <c r="M58" s="87" t="s">
        <v>580</v>
      </c>
      <c r="N58" s="87" t="s">
        <v>580</v>
      </c>
      <c r="O58" s="88" t="s">
        <v>580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PtH4kYJp9cPCs5fA50OCX7ACOsrwdCTvKrHDrdniM0ii/jWUaOjC50v3rL9t76jZrEfPb5VWAiT4jWfO0FpvA==" saltValue="HSSAUnrBC3ukt+1REk8X4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1" zoomScaleSheetLayoutView="100" workbookViewId="0">
      <selection activeCell="N39" sqref="N3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52" t="s">
        <v>30</v>
      </c>
      <c r="C41" s="1253"/>
      <c r="D41" s="102"/>
      <c r="E41" s="1254" t="s">
        <v>31</v>
      </c>
      <c r="F41" s="1254"/>
      <c r="G41" s="1254"/>
      <c r="H41" s="1255"/>
      <c r="I41" s="103">
        <v>17127</v>
      </c>
      <c r="J41" s="104">
        <v>17511</v>
      </c>
      <c r="K41" s="104">
        <v>17665</v>
      </c>
      <c r="L41" s="104">
        <v>16884</v>
      </c>
      <c r="M41" s="105">
        <v>16357</v>
      </c>
    </row>
    <row r="42" spans="2:13" ht="27.75" customHeight="1" x14ac:dyDescent="0.15">
      <c r="B42" s="1242"/>
      <c r="C42" s="1243"/>
      <c r="D42" s="106"/>
      <c r="E42" s="1246" t="s">
        <v>32</v>
      </c>
      <c r="F42" s="1246"/>
      <c r="G42" s="1246"/>
      <c r="H42" s="1247"/>
      <c r="I42" s="107" t="s">
        <v>515</v>
      </c>
      <c r="J42" s="108" t="s">
        <v>515</v>
      </c>
      <c r="K42" s="108" t="s">
        <v>515</v>
      </c>
      <c r="L42" s="108" t="s">
        <v>515</v>
      </c>
      <c r="M42" s="109" t="s">
        <v>515</v>
      </c>
    </row>
    <row r="43" spans="2:13" ht="27.75" customHeight="1" x14ac:dyDescent="0.15">
      <c r="B43" s="1242"/>
      <c r="C43" s="1243"/>
      <c r="D43" s="106"/>
      <c r="E43" s="1246" t="s">
        <v>33</v>
      </c>
      <c r="F43" s="1246"/>
      <c r="G43" s="1246"/>
      <c r="H43" s="1247"/>
      <c r="I43" s="107">
        <v>8462</v>
      </c>
      <c r="J43" s="108">
        <v>8170</v>
      </c>
      <c r="K43" s="108">
        <v>7670</v>
      </c>
      <c r="L43" s="108">
        <v>6617</v>
      </c>
      <c r="M43" s="109">
        <v>5617</v>
      </c>
    </row>
    <row r="44" spans="2:13" ht="27.75" customHeight="1" x14ac:dyDescent="0.15">
      <c r="B44" s="1242"/>
      <c r="C44" s="1243"/>
      <c r="D44" s="106"/>
      <c r="E44" s="1246" t="s">
        <v>34</v>
      </c>
      <c r="F44" s="1246"/>
      <c r="G44" s="1246"/>
      <c r="H44" s="1247"/>
      <c r="I44" s="107">
        <v>1302</v>
      </c>
      <c r="J44" s="108">
        <v>1333</v>
      </c>
      <c r="K44" s="108">
        <v>1206</v>
      </c>
      <c r="L44" s="108">
        <v>1043</v>
      </c>
      <c r="M44" s="109">
        <v>903</v>
      </c>
    </row>
    <row r="45" spans="2:13" ht="27.75" customHeight="1" x14ac:dyDescent="0.15">
      <c r="B45" s="1242"/>
      <c r="C45" s="1243"/>
      <c r="D45" s="106"/>
      <c r="E45" s="1246" t="s">
        <v>35</v>
      </c>
      <c r="F45" s="1246"/>
      <c r="G45" s="1246"/>
      <c r="H45" s="1247"/>
      <c r="I45" s="107">
        <v>3462</v>
      </c>
      <c r="J45" s="108">
        <v>3404</v>
      </c>
      <c r="K45" s="108">
        <v>3255</v>
      </c>
      <c r="L45" s="108">
        <v>3297</v>
      </c>
      <c r="M45" s="109">
        <v>3290</v>
      </c>
    </row>
    <row r="46" spans="2:13" ht="27.75" customHeight="1" x14ac:dyDescent="0.15">
      <c r="B46" s="1242"/>
      <c r="C46" s="1243"/>
      <c r="D46" s="110"/>
      <c r="E46" s="1246" t="s">
        <v>36</v>
      </c>
      <c r="F46" s="1246"/>
      <c r="G46" s="1246"/>
      <c r="H46" s="1247"/>
      <c r="I46" s="107" t="s">
        <v>515</v>
      </c>
      <c r="J46" s="108" t="s">
        <v>515</v>
      </c>
      <c r="K46" s="108" t="s">
        <v>515</v>
      </c>
      <c r="L46" s="108" t="s">
        <v>515</v>
      </c>
      <c r="M46" s="109" t="s">
        <v>515</v>
      </c>
    </row>
    <row r="47" spans="2:13" ht="27.75" customHeight="1" x14ac:dyDescent="0.15">
      <c r="B47" s="1242"/>
      <c r="C47" s="1243"/>
      <c r="D47" s="111"/>
      <c r="E47" s="1256" t="s">
        <v>37</v>
      </c>
      <c r="F47" s="1257"/>
      <c r="G47" s="1257"/>
      <c r="H47" s="1258"/>
      <c r="I47" s="107" t="s">
        <v>515</v>
      </c>
      <c r="J47" s="108" t="s">
        <v>515</v>
      </c>
      <c r="K47" s="108" t="s">
        <v>515</v>
      </c>
      <c r="L47" s="108" t="s">
        <v>515</v>
      </c>
      <c r="M47" s="109" t="s">
        <v>515</v>
      </c>
    </row>
    <row r="48" spans="2:13" ht="27.75" customHeight="1" x14ac:dyDescent="0.15">
      <c r="B48" s="1242"/>
      <c r="C48" s="1243"/>
      <c r="D48" s="106"/>
      <c r="E48" s="1246" t="s">
        <v>38</v>
      </c>
      <c r="F48" s="1246"/>
      <c r="G48" s="1246"/>
      <c r="H48" s="1247"/>
      <c r="I48" s="107" t="s">
        <v>515</v>
      </c>
      <c r="J48" s="108" t="s">
        <v>515</v>
      </c>
      <c r="K48" s="108" t="s">
        <v>515</v>
      </c>
      <c r="L48" s="108" t="s">
        <v>515</v>
      </c>
      <c r="M48" s="109" t="s">
        <v>515</v>
      </c>
    </row>
    <row r="49" spans="2:13" ht="27.75" customHeight="1" x14ac:dyDescent="0.15">
      <c r="B49" s="1244"/>
      <c r="C49" s="1245"/>
      <c r="D49" s="106"/>
      <c r="E49" s="1246" t="s">
        <v>39</v>
      </c>
      <c r="F49" s="1246"/>
      <c r="G49" s="1246"/>
      <c r="H49" s="1247"/>
      <c r="I49" s="107" t="s">
        <v>515</v>
      </c>
      <c r="J49" s="108" t="s">
        <v>515</v>
      </c>
      <c r="K49" s="108" t="s">
        <v>515</v>
      </c>
      <c r="L49" s="108" t="s">
        <v>515</v>
      </c>
      <c r="M49" s="109" t="s">
        <v>515</v>
      </c>
    </row>
    <row r="50" spans="2:13" ht="27.75" customHeight="1" x14ac:dyDescent="0.15">
      <c r="B50" s="1240" t="s">
        <v>40</v>
      </c>
      <c r="C50" s="1241"/>
      <c r="D50" s="112"/>
      <c r="E50" s="1246" t="s">
        <v>41</v>
      </c>
      <c r="F50" s="1246"/>
      <c r="G50" s="1246"/>
      <c r="H50" s="1247"/>
      <c r="I50" s="107">
        <v>3017</v>
      </c>
      <c r="J50" s="108">
        <v>2239</v>
      </c>
      <c r="K50" s="108">
        <v>2445</v>
      </c>
      <c r="L50" s="108">
        <v>2525</v>
      </c>
      <c r="M50" s="109">
        <v>3285</v>
      </c>
    </row>
    <row r="51" spans="2:13" ht="27.75" customHeight="1" x14ac:dyDescent="0.15">
      <c r="B51" s="1242"/>
      <c r="C51" s="1243"/>
      <c r="D51" s="106"/>
      <c r="E51" s="1246" t="s">
        <v>42</v>
      </c>
      <c r="F51" s="1246"/>
      <c r="G51" s="1246"/>
      <c r="H51" s="1247"/>
      <c r="I51" s="107">
        <v>4642</v>
      </c>
      <c r="J51" s="108">
        <v>4269</v>
      </c>
      <c r="K51" s="108">
        <v>3778</v>
      </c>
      <c r="L51" s="108">
        <v>3137</v>
      </c>
      <c r="M51" s="109">
        <v>2675</v>
      </c>
    </row>
    <row r="52" spans="2:13" ht="27.75" customHeight="1" x14ac:dyDescent="0.15">
      <c r="B52" s="1244"/>
      <c r="C52" s="1245"/>
      <c r="D52" s="106"/>
      <c r="E52" s="1246" t="s">
        <v>43</v>
      </c>
      <c r="F52" s="1246"/>
      <c r="G52" s="1246"/>
      <c r="H52" s="1247"/>
      <c r="I52" s="107">
        <v>16276</v>
      </c>
      <c r="J52" s="108">
        <v>15899</v>
      </c>
      <c r="K52" s="108">
        <v>15416</v>
      </c>
      <c r="L52" s="108">
        <v>14849</v>
      </c>
      <c r="M52" s="109">
        <v>14304</v>
      </c>
    </row>
    <row r="53" spans="2:13" ht="27.75" customHeight="1" thickBot="1" x14ac:dyDescent="0.2">
      <c r="B53" s="1248" t="s">
        <v>44</v>
      </c>
      <c r="C53" s="1249"/>
      <c r="D53" s="113"/>
      <c r="E53" s="1250" t="s">
        <v>45</v>
      </c>
      <c r="F53" s="1250"/>
      <c r="G53" s="1250"/>
      <c r="H53" s="1251"/>
      <c r="I53" s="114">
        <v>6419</v>
      </c>
      <c r="J53" s="115">
        <v>8010</v>
      </c>
      <c r="K53" s="115">
        <v>8156</v>
      </c>
      <c r="L53" s="115">
        <v>7331</v>
      </c>
      <c r="M53" s="116">
        <v>5902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AQ988LJTT2VZWNGAEyZuAqr2FL8a5bxKKT4LZmZI5T6tb6SOv4NKepF8reBIGCHpm9sI/1fDuIPRe3ThMYwKQ==" saltValue="GDfdoeD534qss9BvsQ9bX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zoomScale="70" zoomScaleNormal="70" zoomScaleSheetLayoutView="100" workbookViewId="0">
      <selection activeCell="I63" sqref="I55:I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7" t="s">
        <v>48</v>
      </c>
      <c r="D55" s="1267"/>
      <c r="E55" s="1268"/>
      <c r="F55" s="128">
        <v>927</v>
      </c>
      <c r="G55" s="128">
        <v>721</v>
      </c>
      <c r="H55" s="129">
        <v>716</v>
      </c>
    </row>
    <row r="56" spans="2:8" ht="52.5" customHeight="1" x14ac:dyDescent="0.15">
      <c r="B56" s="130"/>
      <c r="C56" s="1269" t="s">
        <v>49</v>
      </c>
      <c r="D56" s="1269"/>
      <c r="E56" s="1270"/>
      <c r="F56" s="131">
        <v>216</v>
      </c>
      <c r="G56" s="131">
        <v>216</v>
      </c>
      <c r="H56" s="132">
        <v>216</v>
      </c>
    </row>
    <row r="57" spans="2:8" ht="53.25" customHeight="1" x14ac:dyDescent="0.15">
      <c r="B57" s="130"/>
      <c r="C57" s="1271" t="s">
        <v>50</v>
      </c>
      <c r="D57" s="1271"/>
      <c r="E57" s="1272"/>
      <c r="F57" s="133">
        <v>864</v>
      </c>
      <c r="G57" s="133">
        <v>896</v>
      </c>
      <c r="H57" s="134">
        <v>1407</v>
      </c>
    </row>
    <row r="58" spans="2:8" ht="45.75" customHeight="1" x14ac:dyDescent="0.15">
      <c r="B58" s="135"/>
      <c r="C58" s="1259" t="s">
        <v>586</v>
      </c>
      <c r="D58" s="1260"/>
      <c r="E58" s="1261"/>
      <c r="F58" s="136">
        <v>463</v>
      </c>
      <c r="G58" s="136">
        <v>439</v>
      </c>
      <c r="H58" s="137">
        <v>706</v>
      </c>
    </row>
    <row r="59" spans="2:8" ht="45.75" customHeight="1" x14ac:dyDescent="0.15">
      <c r="B59" s="135"/>
      <c r="C59" s="1259" t="s">
        <v>587</v>
      </c>
      <c r="D59" s="1260"/>
      <c r="E59" s="1261"/>
      <c r="F59" s="136">
        <v>239</v>
      </c>
      <c r="G59" s="136">
        <v>277</v>
      </c>
      <c r="H59" s="137">
        <v>518</v>
      </c>
    </row>
    <row r="60" spans="2:8" ht="45.75" customHeight="1" x14ac:dyDescent="0.15">
      <c r="B60" s="135"/>
      <c r="C60" s="1259" t="s">
        <v>588</v>
      </c>
      <c r="D60" s="1260"/>
      <c r="E60" s="1261"/>
      <c r="F60" s="136">
        <v>159</v>
      </c>
      <c r="G60" s="136">
        <v>173</v>
      </c>
      <c r="H60" s="137">
        <v>164</v>
      </c>
    </row>
    <row r="61" spans="2:8" ht="45.75" customHeight="1" x14ac:dyDescent="0.15">
      <c r="B61" s="135"/>
      <c r="C61" s="1259" t="s">
        <v>589</v>
      </c>
      <c r="D61" s="1260"/>
      <c r="E61" s="1261"/>
      <c r="F61" s="136" t="s">
        <v>590</v>
      </c>
      <c r="G61" s="136">
        <v>3</v>
      </c>
      <c r="H61" s="137">
        <v>9</v>
      </c>
    </row>
    <row r="62" spans="2:8" ht="45.75" customHeight="1" thickBot="1" x14ac:dyDescent="0.2">
      <c r="B62" s="138"/>
      <c r="C62" s="1262" t="s">
        <v>591</v>
      </c>
      <c r="D62" s="1263"/>
      <c r="E62" s="1264"/>
      <c r="F62" s="139" t="s">
        <v>590</v>
      </c>
      <c r="G62" s="139" t="s">
        <v>590</v>
      </c>
      <c r="H62" s="140">
        <v>6</v>
      </c>
    </row>
    <row r="63" spans="2:8" ht="52.5" customHeight="1" thickBot="1" x14ac:dyDescent="0.2">
      <c r="B63" s="141"/>
      <c r="C63" s="1265" t="s">
        <v>51</v>
      </c>
      <c r="D63" s="1265"/>
      <c r="E63" s="1266"/>
      <c r="F63" s="142">
        <v>2007</v>
      </c>
      <c r="G63" s="142">
        <v>1833</v>
      </c>
      <c r="H63" s="143">
        <v>2339</v>
      </c>
    </row>
    <row r="64" spans="2:8" ht="15" customHeight="1" x14ac:dyDescent="0.15"/>
  </sheetData>
  <sheetProtection algorithmName="SHA-512" hashValue="Wn039x+K6klJe6Xp3rZs3gBzgtpUlgYmPR1YM+mN6dDJRgAos4PQgNIYE/i40I0dyYJVeav8DQkZ2b96eVpPcw==" saltValue="Ri0pskg856Onjm0v2uuH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32042</v>
      </c>
      <c r="E3" s="162"/>
      <c r="F3" s="163">
        <v>44504</v>
      </c>
      <c r="G3" s="164"/>
      <c r="H3" s="165"/>
    </row>
    <row r="4" spans="1:8" x14ac:dyDescent="0.15">
      <c r="A4" s="166"/>
      <c r="B4" s="167"/>
      <c r="C4" s="168"/>
      <c r="D4" s="169">
        <v>15223</v>
      </c>
      <c r="E4" s="170"/>
      <c r="F4" s="171">
        <v>25876</v>
      </c>
      <c r="G4" s="172"/>
      <c r="H4" s="173"/>
    </row>
    <row r="5" spans="1:8" x14ac:dyDescent="0.15">
      <c r="A5" s="154" t="s">
        <v>548</v>
      </c>
      <c r="B5" s="159"/>
      <c r="C5" s="160"/>
      <c r="D5" s="161">
        <v>34296</v>
      </c>
      <c r="E5" s="162"/>
      <c r="F5" s="163">
        <v>47820</v>
      </c>
      <c r="G5" s="164"/>
      <c r="H5" s="165"/>
    </row>
    <row r="6" spans="1:8" x14ac:dyDescent="0.15">
      <c r="A6" s="166"/>
      <c r="B6" s="167"/>
      <c r="C6" s="168"/>
      <c r="D6" s="169">
        <v>13753</v>
      </c>
      <c r="E6" s="170"/>
      <c r="F6" s="171">
        <v>25855</v>
      </c>
      <c r="G6" s="172"/>
      <c r="H6" s="173"/>
    </row>
    <row r="7" spans="1:8" x14ac:dyDescent="0.15">
      <c r="A7" s="154" t="s">
        <v>549</v>
      </c>
      <c r="B7" s="159"/>
      <c r="C7" s="160"/>
      <c r="D7" s="161">
        <v>20094</v>
      </c>
      <c r="E7" s="162"/>
      <c r="F7" s="163">
        <v>41934</v>
      </c>
      <c r="G7" s="164"/>
      <c r="H7" s="165"/>
    </row>
    <row r="8" spans="1:8" x14ac:dyDescent="0.15">
      <c r="A8" s="166"/>
      <c r="B8" s="167"/>
      <c r="C8" s="168"/>
      <c r="D8" s="169">
        <v>18550</v>
      </c>
      <c r="E8" s="170"/>
      <c r="F8" s="171">
        <v>23352</v>
      </c>
      <c r="G8" s="172"/>
      <c r="H8" s="173"/>
    </row>
    <row r="9" spans="1:8" x14ac:dyDescent="0.15">
      <c r="A9" s="154" t="s">
        <v>550</v>
      </c>
      <c r="B9" s="159"/>
      <c r="C9" s="160"/>
      <c r="D9" s="161">
        <v>10309</v>
      </c>
      <c r="E9" s="162"/>
      <c r="F9" s="163">
        <v>45588</v>
      </c>
      <c r="G9" s="164"/>
      <c r="H9" s="165"/>
    </row>
    <row r="10" spans="1:8" x14ac:dyDescent="0.15">
      <c r="A10" s="166"/>
      <c r="B10" s="167"/>
      <c r="C10" s="168"/>
      <c r="D10" s="169">
        <v>5014</v>
      </c>
      <c r="E10" s="170"/>
      <c r="F10" s="171">
        <v>24150</v>
      </c>
      <c r="G10" s="172"/>
      <c r="H10" s="173"/>
    </row>
    <row r="11" spans="1:8" x14ac:dyDescent="0.15">
      <c r="A11" s="154" t="s">
        <v>551</v>
      </c>
      <c r="B11" s="159"/>
      <c r="C11" s="160"/>
      <c r="D11" s="161">
        <v>10816</v>
      </c>
      <c r="E11" s="162"/>
      <c r="F11" s="163">
        <v>45483</v>
      </c>
      <c r="G11" s="164"/>
      <c r="H11" s="165"/>
    </row>
    <row r="12" spans="1:8" x14ac:dyDescent="0.15">
      <c r="A12" s="166"/>
      <c r="B12" s="167"/>
      <c r="C12" s="174"/>
      <c r="D12" s="169">
        <v>7505</v>
      </c>
      <c r="E12" s="170"/>
      <c r="F12" s="171">
        <v>24241</v>
      </c>
      <c r="G12" s="172"/>
      <c r="H12" s="173"/>
    </row>
    <row r="13" spans="1:8" x14ac:dyDescent="0.15">
      <c r="A13" s="154"/>
      <c r="B13" s="159"/>
      <c r="C13" s="175"/>
      <c r="D13" s="176">
        <v>21511</v>
      </c>
      <c r="E13" s="177"/>
      <c r="F13" s="178">
        <v>45066</v>
      </c>
      <c r="G13" s="179"/>
      <c r="H13" s="165"/>
    </row>
    <row r="14" spans="1:8" x14ac:dyDescent="0.15">
      <c r="A14" s="166"/>
      <c r="B14" s="167"/>
      <c r="C14" s="168"/>
      <c r="D14" s="169">
        <v>12009</v>
      </c>
      <c r="E14" s="170"/>
      <c r="F14" s="171">
        <v>24695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2.61</v>
      </c>
      <c r="C19" s="180">
        <f>ROUND(VALUE(SUBSTITUTE(実質収支比率等に係る経年分析!G$48,"▲","-")),2)</f>
        <v>2.46</v>
      </c>
      <c r="D19" s="180">
        <f>ROUND(VALUE(SUBSTITUTE(実質収支比率等に係る経年分析!H$48,"▲","-")),2)</f>
        <v>2.41</v>
      </c>
      <c r="E19" s="180">
        <f>ROUND(VALUE(SUBSTITUTE(実質収支比率等に係る経年分析!I$48,"▲","-")),2)</f>
        <v>2.4300000000000002</v>
      </c>
      <c r="F19" s="180">
        <f>ROUND(VALUE(SUBSTITUTE(実質収支比率等に係る経年分析!J$48,"▲","-")),2)</f>
        <v>3.3</v>
      </c>
    </row>
    <row r="20" spans="1:11" x14ac:dyDescent="0.15">
      <c r="A20" s="180" t="s">
        <v>55</v>
      </c>
      <c r="B20" s="180">
        <f>ROUND(VALUE(SUBSTITUTE(実質収支比率等に係る経年分析!F$47,"▲","-")),2)</f>
        <v>13.04</v>
      </c>
      <c r="C20" s="180">
        <f>ROUND(VALUE(SUBSTITUTE(実質収支比率等に係る経年分析!G$47,"▲","-")),2)</f>
        <v>8.91</v>
      </c>
      <c r="D20" s="180">
        <f>ROUND(VALUE(SUBSTITUTE(実質収支比率等に係る経年分析!H$47,"▲","-")),2)</f>
        <v>8.4</v>
      </c>
      <c r="E20" s="180">
        <f>ROUND(VALUE(SUBSTITUTE(実質収支比率等に係る経年分析!I$47,"▲","-")),2)</f>
        <v>6.52</v>
      </c>
      <c r="F20" s="180">
        <f>ROUND(VALUE(SUBSTITUTE(実質収支比率等に係る経年分析!J$47,"▲","-")),2)</f>
        <v>6.33</v>
      </c>
    </row>
    <row r="21" spans="1:11" x14ac:dyDescent="0.15">
      <c r="A21" s="180" t="s">
        <v>56</v>
      </c>
      <c r="B21" s="180">
        <f>IF(ISNUMBER(VALUE(SUBSTITUTE(実質収支比率等に係る経年分析!F$49,"▲","-"))),ROUND(VALUE(SUBSTITUTE(実質収支比率等に係る経年分析!F$49,"▲","-")),2),NA())</f>
        <v>-2.77</v>
      </c>
      <c r="C21" s="180">
        <f>IF(ISNUMBER(VALUE(SUBSTITUTE(実質収支比率等に係る経年分析!G$49,"▲","-"))),ROUND(VALUE(SUBSTITUTE(実質収支比率等に係る経年分析!G$49,"▲","-")),2),NA())</f>
        <v>-4.0999999999999996</v>
      </c>
      <c r="D21" s="180">
        <f>IF(ISNUMBER(VALUE(SUBSTITUTE(実質収支比率等に係る経年分析!H$49,"▲","-"))),ROUND(VALUE(SUBSTITUTE(実質収支比率等に係る経年分析!H$49,"▲","-")),2),NA())</f>
        <v>-0.46</v>
      </c>
      <c r="E21" s="180">
        <f>IF(ISNUMBER(VALUE(SUBSTITUTE(実質収支比率等に係る経年分析!I$49,"▲","-"))),ROUND(VALUE(SUBSTITUTE(実質収支比率等に係る経年分析!I$49,"▲","-")),2),NA())</f>
        <v>-1.84</v>
      </c>
      <c r="F21" s="180">
        <f>IF(ISNUMBER(VALUE(SUBSTITUTE(実質収支比率等に係る経年分析!J$49,"▲","-"))),ROUND(VALUE(SUBSTITUTE(実質収支比率等に係る経年分析!J$49,"▲","-")),2),NA())</f>
        <v>0.89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7.24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5.32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5.07</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0.24</v>
      </c>
    </row>
    <row r="32" spans="1:11" x14ac:dyDescent="0.15">
      <c r="A32" s="181" t="str">
        <f>IF(連結実質赤字比率に係る赤字・黒字の構成分析!C$38="",NA(),連結実質赤字比率に係る赤字・黒字の構成分析!C$38)</f>
        <v>国民健康保険特別会計</v>
      </c>
      <c r="B32" s="181">
        <f>IF(ROUND(VALUE(SUBSTITUTE(連結実質赤字比率に係る赤字・黒字の構成分析!F$38,"▲", "-")), 2) &lt; 0, ABS(ROUND(VALUE(SUBSTITUTE(連結実質赤字比率に係る赤字・黒字の構成分析!F$38,"▲", "-")), 2)), NA())</f>
        <v>2.65</v>
      </c>
      <c r="C32" s="181" t="e">
        <f>IF(ROUND(VALUE(SUBSTITUTE(連結実質赤字比率に係る赤字・黒字の構成分析!F$38,"▲", "-")), 2) &gt;= 0, ABS(ROUND(VALUE(SUBSTITUTE(連結実質赤字比率に係る赤字・黒字の構成分析!F$38,"▲", "-")), 2)), NA())</f>
        <v>#N/A</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0.34</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0.87</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1.51</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1.81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1.68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2.04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2.4500000000000002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2.41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2.4300000000000002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3.29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1727</v>
      </c>
      <c r="E42" s="182"/>
      <c r="F42" s="182"/>
      <c r="G42" s="182">
        <f>'実質公債費比率（分子）の構造'!L$52</f>
        <v>1769</v>
      </c>
      <c r="H42" s="182"/>
      <c r="I42" s="182"/>
      <c r="J42" s="182">
        <f>'実質公債費比率（分子）の構造'!M$52</f>
        <v>1741</v>
      </c>
      <c r="K42" s="182"/>
      <c r="L42" s="182"/>
      <c r="M42" s="182">
        <f>'実質公債費比率（分子）の構造'!N$52</f>
        <v>1680</v>
      </c>
      <c r="N42" s="182"/>
      <c r="O42" s="182"/>
      <c r="P42" s="182">
        <f>'実質公債費比率（分子）の構造'!O$52</f>
        <v>1599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160</v>
      </c>
      <c r="C45" s="182"/>
      <c r="D45" s="182"/>
      <c r="E45" s="182">
        <f>'実質公債費比率（分子）の構造'!L$49</f>
        <v>183</v>
      </c>
      <c r="F45" s="182"/>
      <c r="G45" s="182"/>
      <c r="H45" s="182">
        <f>'実質公債費比率（分子）の構造'!M$49</f>
        <v>201</v>
      </c>
      <c r="I45" s="182"/>
      <c r="J45" s="182"/>
      <c r="K45" s="182">
        <f>'実質公債費比率（分子）の構造'!N$49</f>
        <v>200</v>
      </c>
      <c r="L45" s="182"/>
      <c r="M45" s="182"/>
      <c r="N45" s="182">
        <f>'実質公債費比率（分子）の構造'!O$49</f>
        <v>192</v>
      </c>
      <c r="O45" s="182"/>
      <c r="P45" s="182"/>
    </row>
    <row r="46" spans="1:16" x14ac:dyDescent="0.15">
      <c r="A46" s="182" t="s">
        <v>67</v>
      </c>
      <c r="B46" s="182">
        <f>'実質公債費比率（分子）の構造'!K$48</f>
        <v>659</v>
      </c>
      <c r="C46" s="182"/>
      <c r="D46" s="182"/>
      <c r="E46" s="182">
        <f>'実質公債費比率（分子）の構造'!L$48</f>
        <v>680</v>
      </c>
      <c r="F46" s="182"/>
      <c r="G46" s="182"/>
      <c r="H46" s="182">
        <f>'実質公債費比率（分子）の構造'!M$48</f>
        <v>476</v>
      </c>
      <c r="I46" s="182"/>
      <c r="J46" s="182"/>
      <c r="K46" s="182">
        <f>'実質公債費比率（分子）の構造'!N$48</f>
        <v>470</v>
      </c>
      <c r="L46" s="182"/>
      <c r="M46" s="182"/>
      <c r="N46" s="182">
        <f>'実質公債費比率（分子）の構造'!O$48</f>
        <v>446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1568</v>
      </c>
      <c r="C49" s="182"/>
      <c r="D49" s="182"/>
      <c r="E49" s="182">
        <f>'実質公債費比率（分子）の構造'!L$45</f>
        <v>1599</v>
      </c>
      <c r="F49" s="182"/>
      <c r="G49" s="182"/>
      <c r="H49" s="182">
        <f>'実質公債費比率（分子）の構造'!M$45</f>
        <v>1673</v>
      </c>
      <c r="I49" s="182"/>
      <c r="J49" s="182"/>
      <c r="K49" s="182">
        <f>'実質公債費比率（分子）の構造'!N$45</f>
        <v>1860</v>
      </c>
      <c r="L49" s="182"/>
      <c r="M49" s="182"/>
      <c r="N49" s="182">
        <f>'実質公債費比率（分子）の構造'!O$45</f>
        <v>1670</v>
      </c>
      <c r="O49" s="182"/>
      <c r="P49" s="182"/>
    </row>
    <row r="50" spans="1:16" x14ac:dyDescent="0.15">
      <c r="A50" s="182" t="s">
        <v>71</v>
      </c>
      <c r="B50" s="182" t="e">
        <f>NA()</f>
        <v>#N/A</v>
      </c>
      <c r="C50" s="182">
        <f>IF(ISNUMBER('実質公債費比率（分子）の構造'!K$53),'実質公債費比率（分子）の構造'!K$53,NA())</f>
        <v>660</v>
      </c>
      <c r="D50" s="182" t="e">
        <f>NA()</f>
        <v>#N/A</v>
      </c>
      <c r="E50" s="182" t="e">
        <f>NA()</f>
        <v>#N/A</v>
      </c>
      <c r="F50" s="182">
        <f>IF(ISNUMBER('実質公債費比率（分子）の構造'!L$53),'実質公債費比率（分子）の構造'!L$53,NA())</f>
        <v>693</v>
      </c>
      <c r="G50" s="182" t="e">
        <f>NA()</f>
        <v>#N/A</v>
      </c>
      <c r="H50" s="182" t="e">
        <f>NA()</f>
        <v>#N/A</v>
      </c>
      <c r="I50" s="182">
        <f>IF(ISNUMBER('実質公債費比率（分子）の構造'!M$53),'実質公債費比率（分子）の構造'!M$53,NA())</f>
        <v>609</v>
      </c>
      <c r="J50" s="182" t="e">
        <f>NA()</f>
        <v>#N/A</v>
      </c>
      <c r="K50" s="182" t="e">
        <f>NA()</f>
        <v>#N/A</v>
      </c>
      <c r="L50" s="182">
        <f>IF(ISNUMBER('実質公債費比率（分子）の構造'!N$53),'実質公債費比率（分子）の構造'!N$53,NA())</f>
        <v>850</v>
      </c>
      <c r="M50" s="182" t="e">
        <f>NA()</f>
        <v>#N/A</v>
      </c>
      <c r="N50" s="182" t="e">
        <f>NA()</f>
        <v>#N/A</v>
      </c>
      <c r="O50" s="182">
        <f>IF(ISNUMBER('実質公債費比率（分子）の構造'!O$53),'実質公債費比率（分子）の構造'!O$53,NA())</f>
        <v>709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16276</v>
      </c>
      <c r="E56" s="181"/>
      <c r="F56" s="181"/>
      <c r="G56" s="181">
        <f>'将来負担比率（分子）の構造'!J$52</f>
        <v>15899</v>
      </c>
      <c r="H56" s="181"/>
      <c r="I56" s="181"/>
      <c r="J56" s="181">
        <f>'将来負担比率（分子）の構造'!K$52</f>
        <v>15416</v>
      </c>
      <c r="K56" s="181"/>
      <c r="L56" s="181"/>
      <c r="M56" s="181">
        <f>'将来負担比率（分子）の構造'!L$52</f>
        <v>14849</v>
      </c>
      <c r="N56" s="181"/>
      <c r="O56" s="181"/>
      <c r="P56" s="181">
        <f>'将来負担比率（分子）の構造'!M$52</f>
        <v>14304</v>
      </c>
    </row>
    <row r="57" spans="1:16" x14ac:dyDescent="0.15">
      <c r="A57" s="181" t="s">
        <v>42</v>
      </c>
      <c r="B57" s="181"/>
      <c r="C57" s="181"/>
      <c r="D57" s="181">
        <f>'将来負担比率（分子）の構造'!I$51</f>
        <v>4642</v>
      </c>
      <c r="E57" s="181"/>
      <c r="F57" s="181"/>
      <c r="G57" s="181">
        <f>'将来負担比率（分子）の構造'!J$51</f>
        <v>4269</v>
      </c>
      <c r="H57" s="181"/>
      <c r="I57" s="181"/>
      <c r="J57" s="181">
        <f>'将来負担比率（分子）の構造'!K$51</f>
        <v>3778</v>
      </c>
      <c r="K57" s="181"/>
      <c r="L57" s="181"/>
      <c r="M57" s="181">
        <f>'将来負担比率（分子）の構造'!L$51</f>
        <v>3137</v>
      </c>
      <c r="N57" s="181"/>
      <c r="O57" s="181"/>
      <c r="P57" s="181">
        <f>'将来負担比率（分子）の構造'!M$51</f>
        <v>2675</v>
      </c>
    </row>
    <row r="58" spans="1:16" x14ac:dyDescent="0.15">
      <c r="A58" s="181" t="s">
        <v>41</v>
      </c>
      <c r="B58" s="181"/>
      <c r="C58" s="181"/>
      <c r="D58" s="181">
        <f>'将来負担比率（分子）の構造'!I$50</f>
        <v>3017</v>
      </c>
      <c r="E58" s="181"/>
      <c r="F58" s="181"/>
      <c r="G58" s="181">
        <f>'将来負担比率（分子）の構造'!J$50</f>
        <v>2239</v>
      </c>
      <c r="H58" s="181"/>
      <c r="I58" s="181"/>
      <c r="J58" s="181">
        <f>'将来負担比率（分子）の構造'!K$50</f>
        <v>2445</v>
      </c>
      <c r="K58" s="181"/>
      <c r="L58" s="181"/>
      <c r="M58" s="181">
        <f>'将来負担比率（分子）の構造'!L$50</f>
        <v>2525</v>
      </c>
      <c r="N58" s="181"/>
      <c r="O58" s="181"/>
      <c r="P58" s="181">
        <f>'将来負担比率（分子）の構造'!M$50</f>
        <v>3285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3462</v>
      </c>
      <c r="C62" s="181"/>
      <c r="D62" s="181"/>
      <c r="E62" s="181">
        <f>'将来負担比率（分子）の構造'!J$45</f>
        <v>3404</v>
      </c>
      <c r="F62" s="181"/>
      <c r="G62" s="181"/>
      <c r="H62" s="181">
        <f>'将来負担比率（分子）の構造'!K$45</f>
        <v>3255</v>
      </c>
      <c r="I62" s="181"/>
      <c r="J62" s="181"/>
      <c r="K62" s="181">
        <f>'将来負担比率（分子）の構造'!L$45</f>
        <v>3297</v>
      </c>
      <c r="L62" s="181"/>
      <c r="M62" s="181"/>
      <c r="N62" s="181">
        <f>'将来負担比率（分子）の構造'!M$45</f>
        <v>3290</v>
      </c>
      <c r="O62" s="181"/>
      <c r="P62" s="181"/>
    </row>
    <row r="63" spans="1:16" x14ac:dyDescent="0.15">
      <c r="A63" s="181" t="s">
        <v>34</v>
      </c>
      <c r="B63" s="181">
        <f>'将来負担比率（分子）の構造'!I$44</f>
        <v>1302</v>
      </c>
      <c r="C63" s="181"/>
      <c r="D63" s="181"/>
      <c r="E63" s="181">
        <f>'将来負担比率（分子）の構造'!J$44</f>
        <v>1333</v>
      </c>
      <c r="F63" s="181"/>
      <c r="G63" s="181"/>
      <c r="H63" s="181">
        <f>'将来負担比率（分子）の構造'!K$44</f>
        <v>1206</v>
      </c>
      <c r="I63" s="181"/>
      <c r="J63" s="181"/>
      <c r="K63" s="181">
        <f>'将来負担比率（分子）の構造'!L$44</f>
        <v>1043</v>
      </c>
      <c r="L63" s="181"/>
      <c r="M63" s="181"/>
      <c r="N63" s="181">
        <f>'将来負担比率（分子）の構造'!M$44</f>
        <v>903</v>
      </c>
      <c r="O63" s="181"/>
      <c r="P63" s="181"/>
    </row>
    <row r="64" spans="1:16" x14ac:dyDescent="0.15">
      <c r="A64" s="181" t="s">
        <v>33</v>
      </c>
      <c r="B64" s="181">
        <f>'将来負担比率（分子）の構造'!I$43</f>
        <v>8462</v>
      </c>
      <c r="C64" s="181"/>
      <c r="D64" s="181"/>
      <c r="E64" s="181">
        <f>'将来負担比率（分子）の構造'!J$43</f>
        <v>8170</v>
      </c>
      <c r="F64" s="181"/>
      <c r="G64" s="181"/>
      <c r="H64" s="181">
        <f>'将来負担比率（分子）の構造'!K$43</f>
        <v>7670</v>
      </c>
      <c r="I64" s="181"/>
      <c r="J64" s="181"/>
      <c r="K64" s="181">
        <f>'将来負担比率（分子）の構造'!L$43</f>
        <v>6617</v>
      </c>
      <c r="L64" s="181"/>
      <c r="M64" s="181"/>
      <c r="N64" s="181">
        <f>'将来負担比率（分子）の構造'!M$43</f>
        <v>5617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17127</v>
      </c>
      <c r="C66" s="181"/>
      <c r="D66" s="181"/>
      <c r="E66" s="181">
        <f>'将来負担比率（分子）の構造'!J$41</f>
        <v>17511</v>
      </c>
      <c r="F66" s="181"/>
      <c r="G66" s="181"/>
      <c r="H66" s="181">
        <f>'将来負担比率（分子）の構造'!K$41</f>
        <v>17665</v>
      </c>
      <c r="I66" s="181"/>
      <c r="J66" s="181"/>
      <c r="K66" s="181">
        <f>'将来負担比率（分子）の構造'!L$41</f>
        <v>16884</v>
      </c>
      <c r="L66" s="181"/>
      <c r="M66" s="181"/>
      <c r="N66" s="181">
        <f>'将来負担比率（分子）の構造'!M$41</f>
        <v>16357</v>
      </c>
      <c r="O66" s="181"/>
      <c r="P66" s="181"/>
    </row>
    <row r="67" spans="1:16" x14ac:dyDescent="0.15">
      <c r="A67" s="181" t="s">
        <v>75</v>
      </c>
      <c r="B67" s="181" t="e">
        <f>NA()</f>
        <v>#N/A</v>
      </c>
      <c r="C67" s="181">
        <f>IF(ISNUMBER('将来負担比率（分子）の構造'!I$53), IF('将来負担比率（分子）の構造'!I$53 &lt; 0, 0, '将来負担比率（分子）の構造'!I$53), NA())</f>
        <v>6419</v>
      </c>
      <c r="D67" s="181" t="e">
        <f>NA()</f>
        <v>#N/A</v>
      </c>
      <c r="E67" s="181" t="e">
        <f>NA()</f>
        <v>#N/A</v>
      </c>
      <c r="F67" s="181">
        <f>IF(ISNUMBER('将来負担比率（分子）の構造'!J$53), IF('将来負担比率（分子）の構造'!J$53 &lt; 0, 0, '将来負担比率（分子）の構造'!J$53), NA())</f>
        <v>8010</v>
      </c>
      <c r="G67" s="181" t="e">
        <f>NA()</f>
        <v>#N/A</v>
      </c>
      <c r="H67" s="181" t="e">
        <f>NA()</f>
        <v>#N/A</v>
      </c>
      <c r="I67" s="181">
        <f>IF(ISNUMBER('将来負担比率（分子）の構造'!K$53), IF('将来負担比率（分子）の構造'!K$53 &lt; 0, 0, '将来負担比率（分子）の構造'!K$53), NA())</f>
        <v>8156</v>
      </c>
      <c r="J67" s="181" t="e">
        <f>NA()</f>
        <v>#N/A</v>
      </c>
      <c r="K67" s="181" t="e">
        <f>NA()</f>
        <v>#N/A</v>
      </c>
      <c r="L67" s="181">
        <f>IF(ISNUMBER('将来負担比率（分子）の構造'!L$53), IF('将来負担比率（分子）の構造'!L$53 &lt; 0, 0, '将来負担比率（分子）の構造'!L$53), NA())</f>
        <v>7331</v>
      </c>
      <c r="M67" s="181" t="e">
        <f>NA()</f>
        <v>#N/A</v>
      </c>
      <c r="N67" s="181" t="e">
        <f>NA()</f>
        <v>#N/A</v>
      </c>
      <c r="O67" s="181">
        <f>IF(ISNUMBER('将来負担比率（分子）の構造'!M$53), IF('将来負担比率（分子）の構造'!M$53 &lt; 0, 0, '将来負担比率（分子）の構造'!M$53), NA())</f>
        <v>5902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927</v>
      </c>
      <c r="C72" s="185">
        <f>基金残高に係る経年分析!G55</f>
        <v>721</v>
      </c>
      <c r="D72" s="185">
        <f>基金残高に係る経年分析!H55</f>
        <v>716</v>
      </c>
    </row>
    <row r="73" spans="1:16" x14ac:dyDescent="0.15">
      <c r="A73" s="184" t="s">
        <v>78</v>
      </c>
      <c r="B73" s="185">
        <f>基金残高に係る経年分析!F56</f>
        <v>216</v>
      </c>
      <c r="C73" s="185">
        <f>基金残高に係る経年分析!G56</f>
        <v>216</v>
      </c>
      <c r="D73" s="185">
        <f>基金残高に係る経年分析!H56</f>
        <v>216</v>
      </c>
    </row>
    <row r="74" spans="1:16" x14ac:dyDescent="0.15">
      <c r="A74" s="184" t="s">
        <v>79</v>
      </c>
      <c r="B74" s="185">
        <f>基金残高に係る経年分析!F57</f>
        <v>864</v>
      </c>
      <c r="C74" s="185">
        <f>基金残高に係る経年分析!G57</f>
        <v>896</v>
      </c>
      <c r="D74" s="185">
        <f>基金残高に係る経年分析!H57</f>
        <v>1407</v>
      </c>
    </row>
  </sheetData>
  <sheetProtection algorithmName="SHA-512" hashValue="ubuQiULW3nksQTjUgfdHjhn2yc2u/I8vmPge9o0dkh9RY6BenKrT1baDWM/3QKm89E5+j6EulNdH4CJRYjJ80A==" saltValue="A+cH5Uj//fs6oCgP7dbM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X16"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213</v>
      </c>
      <c r="DI1" s="762"/>
      <c r="DJ1" s="762"/>
      <c r="DK1" s="762"/>
      <c r="DL1" s="762"/>
      <c r="DM1" s="762"/>
      <c r="DN1" s="763"/>
      <c r="DO1" s="226"/>
      <c r="DP1" s="761" t="s">
        <v>214</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216</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217</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218</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219</v>
      </c>
      <c r="S4" s="704"/>
      <c r="T4" s="704"/>
      <c r="U4" s="704"/>
      <c r="V4" s="704"/>
      <c r="W4" s="704"/>
      <c r="X4" s="704"/>
      <c r="Y4" s="705"/>
      <c r="Z4" s="703" t="s">
        <v>220</v>
      </c>
      <c r="AA4" s="704"/>
      <c r="AB4" s="704"/>
      <c r="AC4" s="705"/>
      <c r="AD4" s="703" t="s">
        <v>221</v>
      </c>
      <c r="AE4" s="704"/>
      <c r="AF4" s="704"/>
      <c r="AG4" s="704"/>
      <c r="AH4" s="704"/>
      <c r="AI4" s="704"/>
      <c r="AJ4" s="704"/>
      <c r="AK4" s="705"/>
      <c r="AL4" s="703" t="s">
        <v>220</v>
      </c>
      <c r="AM4" s="704"/>
      <c r="AN4" s="704"/>
      <c r="AO4" s="705"/>
      <c r="AP4" s="764" t="s">
        <v>222</v>
      </c>
      <c r="AQ4" s="764"/>
      <c r="AR4" s="764"/>
      <c r="AS4" s="764"/>
      <c r="AT4" s="764"/>
      <c r="AU4" s="764"/>
      <c r="AV4" s="764"/>
      <c r="AW4" s="764"/>
      <c r="AX4" s="764"/>
      <c r="AY4" s="764"/>
      <c r="AZ4" s="764"/>
      <c r="BA4" s="764"/>
      <c r="BB4" s="764"/>
      <c r="BC4" s="764"/>
      <c r="BD4" s="764"/>
      <c r="BE4" s="764"/>
      <c r="BF4" s="764"/>
      <c r="BG4" s="764" t="s">
        <v>223</v>
      </c>
      <c r="BH4" s="764"/>
      <c r="BI4" s="764"/>
      <c r="BJ4" s="764"/>
      <c r="BK4" s="764"/>
      <c r="BL4" s="764"/>
      <c r="BM4" s="764"/>
      <c r="BN4" s="764"/>
      <c r="BO4" s="764" t="s">
        <v>220</v>
      </c>
      <c r="BP4" s="764"/>
      <c r="BQ4" s="764"/>
      <c r="BR4" s="764"/>
      <c r="BS4" s="764" t="s">
        <v>224</v>
      </c>
      <c r="BT4" s="764"/>
      <c r="BU4" s="764"/>
      <c r="BV4" s="764"/>
      <c r="BW4" s="764"/>
      <c r="BX4" s="764"/>
      <c r="BY4" s="764"/>
      <c r="BZ4" s="764"/>
      <c r="CA4" s="764"/>
      <c r="CB4" s="764"/>
      <c r="CD4" s="746" t="s">
        <v>225</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226</v>
      </c>
      <c r="C5" s="709"/>
      <c r="D5" s="709"/>
      <c r="E5" s="709"/>
      <c r="F5" s="709"/>
      <c r="G5" s="709"/>
      <c r="H5" s="709"/>
      <c r="I5" s="709"/>
      <c r="J5" s="709"/>
      <c r="K5" s="709"/>
      <c r="L5" s="709"/>
      <c r="M5" s="709"/>
      <c r="N5" s="709"/>
      <c r="O5" s="709"/>
      <c r="P5" s="709"/>
      <c r="Q5" s="710"/>
      <c r="R5" s="697">
        <v>5448212</v>
      </c>
      <c r="S5" s="698"/>
      <c r="T5" s="698"/>
      <c r="U5" s="698"/>
      <c r="V5" s="698"/>
      <c r="W5" s="698"/>
      <c r="X5" s="698"/>
      <c r="Y5" s="741"/>
      <c r="Z5" s="759">
        <v>21.7</v>
      </c>
      <c r="AA5" s="759"/>
      <c r="AB5" s="759"/>
      <c r="AC5" s="759"/>
      <c r="AD5" s="760">
        <v>5053248</v>
      </c>
      <c r="AE5" s="760"/>
      <c r="AF5" s="760"/>
      <c r="AG5" s="760"/>
      <c r="AH5" s="760"/>
      <c r="AI5" s="760"/>
      <c r="AJ5" s="760"/>
      <c r="AK5" s="760"/>
      <c r="AL5" s="742">
        <v>46.7</v>
      </c>
      <c r="AM5" s="713"/>
      <c r="AN5" s="713"/>
      <c r="AO5" s="743"/>
      <c r="AP5" s="708" t="s">
        <v>227</v>
      </c>
      <c r="AQ5" s="709"/>
      <c r="AR5" s="709"/>
      <c r="AS5" s="709"/>
      <c r="AT5" s="709"/>
      <c r="AU5" s="709"/>
      <c r="AV5" s="709"/>
      <c r="AW5" s="709"/>
      <c r="AX5" s="709"/>
      <c r="AY5" s="709"/>
      <c r="AZ5" s="709"/>
      <c r="BA5" s="709"/>
      <c r="BB5" s="709"/>
      <c r="BC5" s="709"/>
      <c r="BD5" s="709"/>
      <c r="BE5" s="709"/>
      <c r="BF5" s="710"/>
      <c r="BG5" s="642">
        <v>5053248</v>
      </c>
      <c r="BH5" s="643"/>
      <c r="BI5" s="643"/>
      <c r="BJ5" s="643"/>
      <c r="BK5" s="643"/>
      <c r="BL5" s="643"/>
      <c r="BM5" s="643"/>
      <c r="BN5" s="644"/>
      <c r="BO5" s="675">
        <v>92.8</v>
      </c>
      <c r="BP5" s="675"/>
      <c r="BQ5" s="675"/>
      <c r="BR5" s="675"/>
      <c r="BS5" s="676">
        <v>33660</v>
      </c>
      <c r="BT5" s="676"/>
      <c r="BU5" s="676"/>
      <c r="BV5" s="676"/>
      <c r="BW5" s="676"/>
      <c r="BX5" s="676"/>
      <c r="BY5" s="676"/>
      <c r="BZ5" s="676"/>
      <c r="CA5" s="676"/>
      <c r="CB5" s="739"/>
      <c r="CD5" s="746" t="s">
        <v>222</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220</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15">
      <c r="B6" s="639" t="s">
        <v>231</v>
      </c>
      <c r="C6" s="640"/>
      <c r="D6" s="640"/>
      <c r="E6" s="640"/>
      <c r="F6" s="640"/>
      <c r="G6" s="640"/>
      <c r="H6" s="640"/>
      <c r="I6" s="640"/>
      <c r="J6" s="640"/>
      <c r="K6" s="640"/>
      <c r="L6" s="640"/>
      <c r="M6" s="640"/>
      <c r="N6" s="640"/>
      <c r="O6" s="640"/>
      <c r="P6" s="640"/>
      <c r="Q6" s="641"/>
      <c r="R6" s="642">
        <v>113620</v>
      </c>
      <c r="S6" s="643"/>
      <c r="T6" s="643"/>
      <c r="U6" s="643"/>
      <c r="V6" s="643"/>
      <c r="W6" s="643"/>
      <c r="X6" s="643"/>
      <c r="Y6" s="644"/>
      <c r="Z6" s="675">
        <v>0.5</v>
      </c>
      <c r="AA6" s="675"/>
      <c r="AB6" s="675"/>
      <c r="AC6" s="675"/>
      <c r="AD6" s="676">
        <v>113620</v>
      </c>
      <c r="AE6" s="676"/>
      <c r="AF6" s="676"/>
      <c r="AG6" s="676"/>
      <c r="AH6" s="676"/>
      <c r="AI6" s="676"/>
      <c r="AJ6" s="676"/>
      <c r="AK6" s="676"/>
      <c r="AL6" s="645">
        <v>1.1000000000000001</v>
      </c>
      <c r="AM6" s="646"/>
      <c r="AN6" s="646"/>
      <c r="AO6" s="677"/>
      <c r="AP6" s="639" t="s">
        <v>232</v>
      </c>
      <c r="AQ6" s="640"/>
      <c r="AR6" s="640"/>
      <c r="AS6" s="640"/>
      <c r="AT6" s="640"/>
      <c r="AU6" s="640"/>
      <c r="AV6" s="640"/>
      <c r="AW6" s="640"/>
      <c r="AX6" s="640"/>
      <c r="AY6" s="640"/>
      <c r="AZ6" s="640"/>
      <c r="BA6" s="640"/>
      <c r="BB6" s="640"/>
      <c r="BC6" s="640"/>
      <c r="BD6" s="640"/>
      <c r="BE6" s="640"/>
      <c r="BF6" s="641"/>
      <c r="BG6" s="642">
        <v>5053248</v>
      </c>
      <c r="BH6" s="643"/>
      <c r="BI6" s="643"/>
      <c r="BJ6" s="643"/>
      <c r="BK6" s="643"/>
      <c r="BL6" s="643"/>
      <c r="BM6" s="643"/>
      <c r="BN6" s="644"/>
      <c r="BO6" s="675">
        <v>92.8</v>
      </c>
      <c r="BP6" s="675"/>
      <c r="BQ6" s="675"/>
      <c r="BR6" s="675"/>
      <c r="BS6" s="676">
        <v>33660</v>
      </c>
      <c r="BT6" s="676"/>
      <c r="BU6" s="676"/>
      <c r="BV6" s="676"/>
      <c r="BW6" s="676"/>
      <c r="BX6" s="676"/>
      <c r="BY6" s="676"/>
      <c r="BZ6" s="676"/>
      <c r="CA6" s="676"/>
      <c r="CB6" s="739"/>
      <c r="CD6" s="700" t="s">
        <v>233</v>
      </c>
      <c r="CE6" s="701"/>
      <c r="CF6" s="701"/>
      <c r="CG6" s="701"/>
      <c r="CH6" s="701"/>
      <c r="CI6" s="701"/>
      <c r="CJ6" s="701"/>
      <c r="CK6" s="701"/>
      <c r="CL6" s="701"/>
      <c r="CM6" s="701"/>
      <c r="CN6" s="701"/>
      <c r="CO6" s="701"/>
      <c r="CP6" s="701"/>
      <c r="CQ6" s="702"/>
      <c r="CR6" s="642">
        <v>195819</v>
      </c>
      <c r="CS6" s="643"/>
      <c r="CT6" s="643"/>
      <c r="CU6" s="643"/>
      <c r="CV6" s="643"/>
      <c r="CW6" s="643"/>
      <c r="CX6" s="643"/>
      <c r="CY6" s="644"/>
      <c r="CZ6" s="742">
        <v>0.8</v>
      </c>
      <c r="DA6" s="713"/>
      <c r="DB6" s="713"/>
      <c r="DC6" s="745"/>
      <c r="DD6" s="648" t="s">
        <v>234</v>
      </c>
      <c r="DE6" s="643"/>
      <c r="DF6" s="643"/>
      <c r="DG6" s="643"/>
      <c r="DH6" s="643"/>
      <c r="DI6" s="643"/>
      <c r="DJ6" s="643"/>
      <c r="DK6" s="643"/>
      <c r="DL6" s="643"/>
      <c r="DM6" s="643"/>
      <c r="DN6" s="643"/>
      <c r="DO6" s="643"/>
      <c r="DP6" s="644"/>
      <c r="DQ6" s="648">
        <v>195793</v>
      </c>
      <c r="DR6" s="643"/>
      <c r="DS6" s="643"/>
      <c r="DT6" s="643"/>
      <c r="DU6" s="643"/>
      <c r="DV6" s="643"/>
      <c r="DW6" s="643"/>
      <c r="DX6" s="643"/>
      <c r="DY6" s="643"/>
      <c r="DZ6" s="643"/>
      <c r="EA6" s="643"/>
      <c r="EB6" s="643"/>
      <c r="EC6" s="689"/>
    </row>
    <row r="7" spans="2:143" ht="11.25" customHeight="1" x14ac:dyDescent="0.15">
      <c r="B7" s="639" t="s">
        <v>235</v>
      </c>
      <c r="C7" s="640"/>
      <c r="D7" s="640"/>
      <c r="E7" s="640"/>
      <c r="F7" s="640"/>
      <c r="G7" s="640"/>
      <c r="H7" s="640"/>
      <c r="I7" s="640"/>
      <c r="J7" s="640"/>
      <c r="K7" s="640"/>
      <c r="L7" s="640"/>
      <c r="M7" s="640"/>
      <c r="N7" s="640"/>
      <c r="O7" s="640"/>
      <c r="P7" s="640"/>
      <c r="Q7" s="641"/>
      <c r="R7" s="642">
        <v>8778</v>
      </c>
      <c r="S7" s="643"/>
      <c r="T7" s="643"/>
      <c r="U7" s="643"/>
      <c r="V7" s="643"/>
      <c r="W7" s="643"/>
      <c r="X7" s="643"/>
      <c r="Y7" s="644"/>
      <c r="Z7" s="675">
        <v>0</v>
      </c>
      <c r="AA7" s="675"/>
      <c r="AB7" s="675"/>
      <c r="AC7" s="675"/>
      <c r="AD7" s="676">
        <v>8778</v>
      </c>
      <c r="AE7" s="676"/>
      <c r="AF7" s="676"/>
      <c r="AG7" s="676"/>
      <c r="AH7" s="676"/>
      <c r="AI7" s="676"/>
      <c r="AJ7" s="676"/>
      <c r="AK7" s="676"/>
      <c r="AL7" s="645">
        <v>0.1</v>
      </c>
      <c r="AM7" s="646"/>
      <c r="AN7" s="646"/>
      <c r="AO7" s="677"/>
      <c r="AP7" s="639" t="s">
        <v>236</v>
      </c>
      <c r="AQ7" s="640"/>
      <c r="AR7" s="640"/>
      <c r="AS7" s="640"/>
      <c r="AT7" s="640"/>
      <c r="AU7" s="640"/>
      <c r="AV7" s="640"/>
      <c r="AW7" s="640"/>
      <c r="AX7" s="640"/>
      <c r="AY7" s="640"/>
      <c r="AZ7" s="640"/>
      <c r="BA7" s="640"/>
      <c r="BB7" s="640"/>
      <c r="BC7" s="640"/>
      <c r="BD7" s="640"/>
      <c r="BE7" s="640"/>
      <c r="BF7" s="641"/>
      <c r="BG7" s="642">
        <v>2669352</v>
      </c>
      <c r="BH7" s="643"/>
      <c r="BI7" s="643"/>
      <c r="BJ7" s="643"/>
      <c r="BK7" s="643"/>
      <c r="BL7" s="643"/>
      <c r="BM7" s="643"/>
      <c r="BN7" s="644"/>
      <c r="BO7" s="675">
        <v>49</v>
      </c>
      <c r="BP7" s="675"/>
      <c r="BQ7" s="675"/>
      <c r="BR7" s="675"/>
      <c r="BS7" s="676">
        <v>33660</v>
      </c>
      <c r="BT7" s="676"/>
      <c r="BU7" s="676"/>
      <c r="BV7" s="676"/>
      <c r="BW7" s="676"/>
      <c r="BX7" s="676"/>
      <c r="BY7" s="676"/>
      <c r="BZ7" s="676"/>
      <c r="CA7" s="676"/>
      <c r="CB7" s="739"/>
      <c r="CD7" s="681" t="s">
        <v>237</v>
      </c>
      <c r="CE7" s="682"/>
      <c r="CF7" s="682"/>
      <c r="CG7" s="682"/>
      <c r="CH7" s="682"/>
      <c r="CI7" s="682"/>
      <c r="CJ7" s="682"/>
      <c r="CK7" s="682"/>
      <c r="CL7" s="682"/>
      <c r="CM7" s="682"/>
      <c r="CN7" s="682"/>
      <c r="CO7" s="682"/>
      <c r="CP7" s="682"/>
      <c r="CQ7" s="683"/>
      <c r="CR7" s="642">
        <v>8348351</v>
      </c>
      <c r="CS7" s="643"/>
      <c r="CT7" s="643"/>
      <c r="CU7" s="643"/>
      <c r="CV7" s="643"/>
      <c r="CW7" s="643"/>
      <c r="CX7" s="643"/>
      <c r="CY7" s="644"/>
      <c r="CZ7" s="675">
        <v>33.799999999999997</v>
      </c>
      <c r="DA7" s="675"/>
      <c r="DB7" s="675"/>
      <c r="DC7" s="675"/>
      <c r="DD7" s="648">
        <v>41627</v>
      </c>
      <c r="DE7" s="643"/>
      <c r="DF7" s="643"/>
      <c r="DG7" s="643"/>
      <c r="DH7" s="643"/>
      <c r="DI7" s="643"/>
      <c r="DJ7" s="643"/>
      <c r="DK7" s="643"/>
      <c r="DL7" s="643"/>
      <c r="DM7" s="643"/>
      <c r="DN7" s="643"/>
      <c r="DO7" s="643"/>
      <c r="DP7" s="644"/>
      <c r="DQ7" s="648">
        <v>2079444</v>
      </c>
      <c r="DR7" s="643"/>
      <c r="DS7" s="643"/>
      <c r="DT7" s="643"/>
      <c r="DU7" s="643"/>
      <c r="DV7" s="643"/>
      <c r="DW7" s="643"/>
      <c r="DX7" s="643"/>
      <c r="DY7" s="643"/>
      <c r="DZ7" s="643"/>
      <c r="EA7" s="643"/>
      <c r="EB7" s="643"/>
      <c r="EC7" s="689"/>
    </row>
    <row r="8" spans="2:143" ht="11.25" customHeight="1" x14ac:dyDescent="0.15">
      <c r="B8" s="639" t="s">
        <v>238</v>
      </c>
      <c r="C8" s="640"/>
      <c r="D8" s="640"/>
      <c r="E8" s="640"/>
      <c r="F8" s="640"/>
      <c r="G8" s="640"/>
      <c r="H8" s="640"/>
      <c r="I8" s="640"/>
      <c r="J8" s="640"/>
      <c r="K8" s="640"/>
      <c r="L8" s="640"/>
      <c r="M8" s="640"/>
      <c r="N8" s="640"/>
      <c r="O8" s="640"/>
      <c r="P8" s="640"/>
      <c r="Q8" s="641"/>
      <c r="R8" s="642">
        <v>37101</v>
      </c>
      <c r="S8" s="643"/>
      <c r="T8" s="643"/>
      <c r="U8" s="643"/>
      <c r="V8" s="643"/>
      <c r="W8" s="643"/>
      <c r="X8" s="643"/>
      <c r="Y8" s="644"/>
      <c r="Z8" s="675">
        <v>0.1</v>
      </c>
      <c r="AA8" s="675"/>
      <c r="AB8" s="675"/>
      <c r="AC8" s="675"/>
      <c r="AD8" s="676">
        <v>37101</v>
      </c>
      <c r="AE8" s="676"/>
      <c r="AF8" s="676"/>
      <c r="AG8" s="676"/>
      <c r="AH8" s="676"/>
      <c r="AI8" s="676"/>
      <c r="AJ8" s="676"/>
      <c r="AK8" s="676"/>
      <c r="AL8" s="645">
        <v>0.3</v>
      </c>
      <c r="AM8" s="646"/>
      <c r="AN8" s="646"/>
      <c r="AO8" s="677"/>
      <c r="AP8" s="639" t="s">
        <v>239</v>
      </c>
      <c r="AQ8" s="640"/>
      <c r="AR8" s="640"/>
      <c r="AS8" s="640"/>
      <c r="AT8" s="640"/>
      <c r="AU8" s="640"/>
      <c r="AV8" s="640"/>
      <c r="AW8" s="640"/>
      <c r="AX8" s="640"/>
      <c r="AY8" s="640"/>
      <c r="AZ8" s="640"/>
      <c r="BA8" s="640"/>
      <c r="BB8" s="640"/>
      <c r="BC8" s="640"/>
      <c r="BD8" s="640"/>
      <c r="BE8" s="640"/>
      <c r="BF8" s="641"/>
      <c r="BG8" s="642">
        <v>89871</v>
      </c>
      <c r="BH8" s="643"/>
      <c r="BI8" s="643"/>
      <c r="BJ8" s="643"/>
      <c r="BK8" s="643"/>
      <c r="BL8" s="643"/>
      <c r="BM8" s="643"/>
      <c r="BN8" s="644"/>
      <c r="BO8" s="675">
        <v>1.6</v>
      </c>
      <c r="BP8" s="675"/>
      <c r="BQ8" s="675"/>
      <c r="BR8" s="675"/>
      <c r="BS8" s="648" t="s">
        <v>173</v>
      </c>
      <c r="BT8" s="643"/>
      <c r="BU8" s="643"/>
      <c r="BV8" s="643"/>
      <c r="BW8" s="643"/>
      <c r="BX8" s="643"/>
      <c r="BY8" s="643"/>
      <c r="BZ8" s="643"/>
      <c r="CA8" s="643"/>
      <c r="CB8" s="689"/>
      <c r="CD8" s="681" t="s">
        <v>240</v>
      </c>
      <c r="CE8" s="682"/>
      <c r="CF8" s="682"/>
      <c r="CG8" s="682"/>
      <c r="CH8" s="682"/>
      <c r="CI8" s="682"/>
      <c r="CJ8" s="682"/>
      <c r="CK8" s="682"/>
      <c r="CL8" s="682"/>
      <c r="CM8" s="682"/>
      <c r="CN8" s="682"/>
      <c r="CO8" s="682"/>
      <c r="CP8" s="682"/>
      <c r="CQ8" s="683"/>
      <c r="CR8" s="642">
        <v>8363935</v>
      </c>
      <c r="CS8" s="643"/>
      <c r="CT8" s="643"/>
      <c r="CU8" s="643"/>
      <c r="CV8" s="643"/>
      <c r="CW8" s="643"/>
      <c r="CX8" s="643"/>
      <c r="CY8" s="644"/>
      <c r="CZ8" s="675">
        <v>33.9</v>
      </c>
      <c r="DA8" s="675"/>
      <c r="DB8" s="675"/>
      <c r="DC8" s="675"/>
      <c r="DD8" s="648">
        <v>85971</v>
      </c>
      <c r="DE8" s="643"/>
      <c r="DF8" s="643"/>
      <c r="DG8" s="643"/>
      <c r="DH8" s="643"/>
      <c r="DI8" s="643"/>
      <c r="DJ8" s="643"/>
      <c r="DK8" s="643"/>
      <c r="DL8" s="643"/>
      <c r="DM8" s="643"/>
      <c r="DN8" s="643"/>
      <c r="DO8" s="643"/>
      <c r="DP8" s="644"/>
      <c r="DQ8" s="648">
        <v>4258812</v>
      </c>
      <c r="DR8" s="643"/>
      <c r="DS8" s="643"/>
      <c r="DT8" s="643"/>
      <c r="DU8" s="643"/>
      <c r="DV8" s="643"/>
      <c r="DW8" s="643"/>
      <c r="DX8" s="643"/>
      <c r="DY8" s="643"/>
      <c r="DZ8" s="643"/>
      <c r="EA8" s="643"/>
      <c r="EB8" s="643"/>
      <c r="EC8" s="689"/>
    </row>
    <row r="9" spans="2:143" ht="11.25" customHeight="1" x14ac:dyDescent="0.15">
      <c r="B9" s="639" t="s">
        <v>241</v>
      </c>
      <c r="C9" s="640"/>
      <c r="D9" s="640"/>
      <c r="E9" s="640"/>
      <c r="F9" s="640"/>
      <c r="G9" s="640"/>
      <c r="H9" s="640"/>
      <c r="I9" s="640"/>
      <c r="J9" s="640"/>
      <c r="K9" s="640"/>
      <c r="L9" s="640"/>
      <c r="M9" s="640"/>
      <c r="N9" s="640"/>
      <c r="O9" s="640"/>
      <c r="P9" s="640"/>
      <c r="Q9" s="641"/>
      <c r="R9" s="642">
        <v>41817</v>
      </c>
      <c r="S9" s="643"/>
      <c r="T9" s="643"/>
      <c r="U9" s="643"/>
      <c r="V9" s="643"/>
      <c r="W9" s="643"/>
      <c r="X9" s="643"/>
      <c r="Y9" s="644"/>
      <c r="Z9" s="675">
        <v>0.2</v>
      </c>
      <c r="AA9" s="675"/>
      <c r="AB9" s="675"/>
      <c r="AC9" s="675"/>
      <c r="AD9" s="676">
        <v>41817</v>
      </c>
      <c r="AE9" s="676"/>
      <c r="AF9" s="676"/>
      <c r="AG9" s="676"/>
      <c r="AH9" s="676"/>
      <c r="AI9" s="676"/>
      <c r="AJ9" s="676"/>
      <c r="AK9" s="676"/>
      <c r="AL9" s="645">
        <v>0.4</v>
      </c>
      <c r="AM9" s="646"/>
      <c r="AN9" s="646"/>
      <c r="AO9" s="677"/>
      <c r="AP9" s="639" t="s">
        <v>242</v>
      </c>
      <c r="AQ9" s="640"/>
      <c r="AR9" s="640"/>
      <c r="AS9" s="640"/>
      <c r="AT9" s="640"/>
      <c r="AU9" s="640"/>
      <c r="AV9" s="640"/>
      <c r="AW9" s="640"/>
      <c r="AX9" s="640"/>
      <c r="AY9" s="640"/>
      <c r="AZ9" s="640"/>
      <c r="BA9" s="640"/>
      <c r="BB9" s="640"/>
      <c r="BC9" s="640"/>
      <c r="BD9" s="640"/>
      <c r="BE9" s="640"/>
      <c r="BF9" s="641"/>
      <c r="BG9" s="642">
        <v>2361311</v>
      </c>
      <c r="BH9" s="643"/>
      <c r="BI9" s="643"/>
      <c r="BJ9" s="643"/>
      <c r="BK9" s="643"/>
      <c r="BL9" s="643"/>
      <c r="BM9" s="643"/>
      <c r="BN9" s="644"/>
      <c r="BO9" s="675">
        <v>43.3</v>
      </c>
      <c r="BP9" s="675"/>
      <c r="BQ9" s="675"/>
      <c r="BR9" s="675"/>
      <c r="BS9" s="648" t="s">
        <v>234</v>
      </c>
      <c r="BT9" s="643"/>
      <c r="BU9" s="643"/>
      <c r="BV9" s="643"/>
      <c r="BW9" s="643"/>
      <c r="BX9" s="643"/>
      <c r="BY9" s="643"/>
      <c r="BZ9" s="643"/>
      <c r="CA9" s="643"/>
      <c r="CB9" s="689"/>
      <c r="CD9" s="681" t="s">
        <v>243</v>
      </c>
      <c r="CE9" s="682"/>
      <c r="CF9" s="682"/>
      <c r="CG9" s="682"/>
      <c r="CH9" s="682"/>
      <c r="CI9" s="682"/>
      <c r="CJ9" s="682"/>
      <c r="CK9" s="682"/>
      <c r="CL9" s="682"/>
      <c r="CM9" s="682"/>
      <c r="CN9" s="682"/>
      <c r="CO9" s="682"/>
      <c r="CP9" s="682"/>
      <c r="CQ9" s="683"/>
      <c r="CR9" s="642">
        <v>1824893</v>
      </c>
      <c r="CS9" s="643"/>
      <c r="CT9" s="643"/>
      <c r="CU9" s="643"/>
      <c r="CV9" s="643"/>
      <c r="CW9" s="643"/>
      <c r="CX9" s="643"/>
      <c r="CY9" s="644"/>
      <c r="CZ9" s="675">
        <v>7.4</v>
      </c>
      <c r="DA9" s="675"/>
      <c r="DB9" s="675"/>
      <c r="DC9" s="675"/>
      <c r="DD9" s="648">
        <v>10279</v>
      </c>
      <c r="DE9" s="643"/>
      <c r="DF9" s="643"/>
      <c r="DG9" s="643"/>
      <c r="DH9" s="643"/>
      <c r="DI9" s="643"/>
      <c r="DJ9" s="643"/>
      <c r="DK9" s="643"/>
      <c r="DL9" s="643"/>
      <c r="DM9" s="643"/>
      <c r="DN9" s="643"/>
      <c r="DO9" s="643"/>
      <c r="DP9" s="644"/>
      <c r="DQ9" s="648">
        <v>1647978</v>
      </c>
      <c r="DR9" s="643"/>
      <c r="DS9" s="643"/>
      <c r="DT9" s="643"/>
      <c r="DU9" s="643"/>
      <c r="DV9" s="643"/>
      <c r="DW9" s="643"/>
      <c r="DX9" s="643"/>
      <c r="DY9" s="643"/>
      <c r="DZ9" s="643"/>
      <c r="EA9" s="643"/>
      <c r="EB9" s="643"/>
      <c r="EC9" s="689"/>
    </row>
    <row r="10" spans="2:143" ht="11.25" customHeight="1" x14ac:dyDescent="0.15">
      <c r="B10" s="639" t="s">
        <v>244</v>
      </c>
      <c r="C10" s="640"/>
      <c r="D10" s="640"/>
      <c r="E10" s="640"/>
      <c r="F10" s="640"/>
      <c r="G10" s="640"/>
      <c r="H10" s="640"/>
      <c r="I10" s="640"/>
      <c r="J10" s="640"/>
      <c r="K10" s="640"/>
      <c r="L10" s="640"/>
      <c r="M10" s="640"/>
      <c r="N10" s="640"/>
      <c r="O10" s="640"/>
      <c r="P10" s="640"/>
      <c r="Q10" s="641"/>
      <c r="R10" s="642" t="s">
        <v>128</v>
      </c>
      <c r="S10" s="643"/>
      <c r="T10" s="643"/>
      <c r="U10" s="643"/>
      <c r="V10" s="643"/>
      <c r="W10" s="643"/>
      <c r="X10" s="643"/>
      <c r="Y10" s="644"/>
      <c r="Z10" s="675" t="s">
        <v>234</v>
      </c>
      <c r="AA10" s="675"/>
      <c r="AB10" s="675"/>
      <c r="AC10" s="675"/>
      <c r="AD10" s="676" t="s">
        <v>128</v>
      </c>
      <c r="AE10" s="676"/>
      <c r="AF10" s="676"/>
      <c r="AG10" s="676"/>
      <c r="AH10" s="676"/>
      <c r="AI10" s="676"/>
      <c r="AJ10" s="676"/>
      <c r="AK10" s="676"/>
      <c r="AL10" s="645" t="s">
        <v>128</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77231</v>
      </c>
      <c r="BH10" s="643"/>
      <c r="BI10" s="643"/>
      <c r="BJ10" s="643"/>
      <c r="BK10" s="643"/>
      <c r="BL10" s="643"/>
      <c r="BM10" s="643"/>
      <c r="BN10" s="644"/>
      <c r="BO10" s="675">
        <v>1.4</v>
      </c>
      <c r="BP10" s="675"/>
      <c r="BQ10" s="675"/>
      <c r="BR10" s="675"/>
      <c r="BS10" s="648" t="s">
        <v>234</v>
      </c>
      <c r="BT10" s="643"/>
      <c r="BU10" s="643"/>
      <c r="BV10" s="643"/>
      <c r="BW10" s="643"/>
      <c r="BX10" s="643"/>
      <c r="BY10" s="643"/>
      <c r="BZ10" s="643"/>
      <c r="CA10" s="643"/>
      <c r="CB10" s="689"/>
      <c r="CD10" s="681" t="s">
        <v>246</v>
      </c>
      <c r="CE10" s="682"/>
      <c r="CF10" s="682"/>
      <c r="CG10" s="682"/>
      <c r="CH10" s="682"/>
      <c r="CI10" s="682"/>
      <c r="CJ10" s="682"/>
      <c r="CK10" s="682"/>
      <c r="CL10" s="682"/>
      <c r="CM10" s="682"/>
      <c r="CN10" s="682"/>
      <c r="CO10" s="682"/>
      <c r="CP10" s="682"/>
      <c r="CQ10" s="683"/>
      <c r="CR10" s="642">
        <v>38571</v>
      </c>
      <c r="CS10" s="643"/>
      <c r="CT10" s="643"/>
      <c r="CU10" s="643"/>
      <c r="CV10" s="643"/>
      <c r="CW10" s="643"/>
      <c r="CX10" s="643"/>
      <c r="CY10" s="644"/>
      <c r="CZ10" s="675">
        <v>0.2</v>
      </c>
      <c r="DA10" s="675"/>
      <c r="DB10" s="675"/>
      <c r="DC10" s="675"/>
      <c r="DD10" s="648" t="s">
        <v>173</v>
      </c>
      <c r="DE10" s="643"/>
      <c r="DF10" s="643"/>
      <c r="DG10" s="643"/>
      <c r="DH10" s="643"/>
      <c r="DI10" s="643"/>
      <c r="DJ10" s="643"/>
      <c r="DK10" s="643"/>
      <c r="DL10" s="643"/>
      <c r="DM10" s="643"/>
      <c r="DN10" s="643"/>
      <c r="DO10" s="643"/>
      <c r="DP10" s="644"/>
      <c r="DQ10" s="648">
        <v>38429</v>
      </c>
      <c r="DR10" s="643"/>
      <c r="DS10" s="643"/>
      <c r="DT10" s="643"/>
      <c r="DU10" s="643"/>
      <c r="DV10" s="643"/>
      <c r="DW10" s="643"/>
      <c r="DX10" s="643"/>
      <c r="DY10" s="643"/>
      <c r="DZ10" s="643"/>
      <c r="EA10" s="643"/>
      <c r="EB10" s="643"/>
      <c r="EC10" s="689"/>
    </row>
    <row r="11" spans="2:143" ht="11.25" customHeight="1" x14ac:dyDescent="0.15">
      <c r="B11" s="639" t="s">
        <v>247</v>
      </c>
      <c r="C11" s="640"/>
      <c r="D11" s="640"/>
      <c r="E11" s="640"/>
      <c r="F11" s="640"/>
      <c r="G11" s="640"/>
      <c r="H11" s="640"/>
      <c r="I11" s="640"/>
      <c r="J11" s="640"/>
      <c r="K11" s="640"/>
      <c r="L11" s="640"/>
      <c r="M11" s="640"/>
      <c r="N11" s="640"/>
      <c r="O11" s="640"/>
      <c r="P11" s="640"/>
      <c r="Q11" s="641"/>
      <c r="R11" s="642">
        <v>1015135</v>
      </c>
      <c r="S11" s="643"/>
      <c r="T11" s="643"/>
      <c r="U11" s="643"/>
      <c r="V11" s="643"/>
      <c r="W11" s="643"/>
      <c r="X11" s="643"/>
      <c r="Y11" s="644"/>
      <c r="Z11" s="645">
        <v>4</v>
      </c>
      <c r="AA11" s="646"/>
      <c r="AB11" s="646"/>
      <c r="AC11" s="647"/>
      <c r="AD11" s="648">
        <v>1015135</v>
      </c>
      <c r="AE11" s="643"/>
      <c r="AF11" s="643"/>
      <c r="AG11" s="643"/>
      <c r="AH11" s="643"/>
      <c r="AI11" s="643"/>
      <c r="AJ11" s="643"/>
      <c r="AK11" s="644"/>
      <c r="AL11" s="645">
        <v>9.4</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140939</v>
      </c>
      <c r="BH11" s="643"/>
      <c r="BI11" s="643"/>
      <c r="BJ11" s="643"/>
      <c r="BK11" s="643"/>
      <c r="BL11" s="643"/>
      <c r="BM11" s="643"/>
      <c r="BN11" s="644"/>
      <c r="BO11" s="675">
        <v>2.6</v>
      </c>
      <c r="BP11" s="675"/>
      <c r="BQ11" s="675"/>
      <c r="BR11" s="675"/>
      <c r="BS11" s="648">
        <v>33660</v>
      </c>
      <c r="BT11" s="643"/>
      <c r="BU11" s="643"/>
      <c r="BV11" s="643"/>
      <c r="BW11" s="643"/>
      <c r="BX11" s="643"/>
      <c r="BY11" s="643"/>
      <c r="BZ11" s="643"/>
      <c r="CA11" s="643"/>
      <c r="CB11" s="689"/>
      <c r="CD11" s="681" t="s">
        <v>249</v>
      </c>
      <c r="CE11" s="682"/>
      <c r="CF11" s="682"/>
      <c r="CG11" s="682"/>
      <c r="CH11" s="682"/>
      <c r="CI11" s="682"/>
      <c r="CJ11" s="682"/>
      <c r="CK11" s="682"/>
      <c r="CL11" s="682"/>
      <c r="CM11" s="682"/>
      <c r="CN11" s="682"/>
      <c r="CO11" s="682"/>
      <c r="CP11" s="682"/>
      <c r="CQ11" s="683"/>
      <c r="CR11" s="642">
        <v>95699</v>
      </c>
      <c r="CS11" s="643"/>
      <c r="CT11" s="643"/>
      <c r="CU11" s="643"/>
      <c r="CV11" s="643"/>
      <c r="CW11" s="643"/>
      <c r="CX11" s="643"/>
      <c r="CY11" s="644"/>
      <c r="CZ11" s="675">
        <v>0.4</v>
      </c>
      <c r="DA11" s="675"/>
      <c r="DB11" s="675"/>
      <c r="DC11" s="675"/>
      <c r="DD11" s="648">
        <v>14007</v>
      </c>
      <c r="DE11" s="643"/>
      <c r="DF11" s="643"/>
      <c r="DG11" s="643"/>
      <c r="DH11" s="643"/>
      <c r="DI11" s="643"/>
      <c r="DJ11" s="643"/>
      <c r="DK11" s="643"/>
      <c r="DL11" s="643"/>
      <c r="DM11" s="643"/>
      <c r="DN11" s="643"/>
      <c r="DO11" s="643"/>
      <c r="DP11" s="644"/>
      <c r="DQ11" s="648">
        <v>79341</v>
      </c>
      <c r="DR11" s="643"/>
      <c r="DS11" s="643"/>
      <c r="DT11" s="643"/>
      <c r="DU11" s="643"/>
      <c r="DV11" s="643"/>
      <c r="DW11" s="643"/>
      <c r="DX11" s="643"/>
      <c r="DY11" s="643"/>
      <c r="DZ11" s="643"/>
      <c r="EA11" s="643"/>
      <c r="EB11" s="643"/>
      <c r="EC11" s="689"/>
    </row>
    <row r="12" spans="2:143" ht="11.25" customHeight="1" x14ac:dyDescent="0.15">
      <c r="B12" s="639" t="s">
        <v>250</v>
      </c>
      <c r="C12" s="640"/>
      <c r="D12" s="640"/>
      <c r="E12" s="640"/>
      <c r="F12" s="640"/>
      <c r="G12" s="640"/>
      <c r="H12" s="640"/>
      <c r="I12" s="640"/>
      <c r="J12" s="640"/>
      <c r="K12" s="640"/>
      <c r="L12" s="640"/>
      <c r="M12" s="640"/>
      <c r="N12" s="640"/>
      <c r="O12" s="640"/>
      <c r="P12" s="640"/>
      <c r="Q12" s="641"/>
      <c r="R12" s="642">
        <v>1658</v>
      </c>
      <c r="S12" s="643"/>
      <c r="T12" s="643"/>
      <c r="U12" s="643"/>
      <c r="V12" s="643"/>
      <c r="W12" s="643"/>
      <c r="X12" s="643"/>
      <c r="Y12" s="644"/>
      <c r="Z12" s="675">
        <v>0</v>
      </c>
      <c r="AA12" s="675"/>
      <c r="AB12" s="675"/>
      <c r="AC12" s="675"/>
      <c r="AD12" s="676">
        <v>1658</v>
      </c>
      <c r="AE12" s="676"/>
      <c r="AF12" s="676"/>
      <c r="AG12" s="676"/>
      <c r="AH12" s="676"/>
      <c r="AI12" s="676"/>
      <c r="AJ12" s="676"/>
      <c r="AK12" s="676"/>
      <c r="AL12" s="645">
        <v>0</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1987384</v>
      </c>
      <c r="BH12" s="643"/>
      <c r="BI12" s="643"/>
      <c r="BJ12" s="643"/>
      <c r="BK12" s="643"/>
      <c r="BL12" s="643"/>
      <c r="BM12" s="643"/>
      <c r="BN12" s="644"/>
      <c r="BO12" s="675">
        <v>36.5</v>
      </c>
      <c r="BP12" s="675"/>
      <c r="BQ12" s="675"/>
      <c r="BR12" s="675"/>
      <c r="BS12" s="648" t="s">
        <v>173</v>
      </c>
      <c r="BT12" s="643"/>
      <c r="BU12" s="643"/>
      <c r="BV12" s="643"/>
      <c r="BW12" s="643"/>
      <c r="BX12" s="643"/>
      <c r="BY12" s="643"/>
      <c r="BZ12" s="643"/>
      <c r="CA12" s="643"/>
      <c r="CB12" s="689"/>
      <c r="CD12" s="681" t="s">
        <v>252</v>
      </c>
      <c r="CE12" s="682"/>
      <c r="CF12" s="682"/>
      <c r="CG12" s="682"/>
      <c r="CH12" s="682"/>
      <c r="CI12" s="682"/>
      <c r="CJ12" s="682"/>
      <c r="CK12" s="682"/>
      <c r="CL12" s="682"/>
      <c r="CM12" s="682"/>
      <c r="CN12" s="682"/>
      <c r="CO12" s="682"/>
      <c r="CP12" s="682"/>
      <c r="CQ12" s="683"/>
      <c r="CR12" s="642">
        <v>211090</v>
      </c>
      <c r="CS12" s="643"/>
      <c r="CT12" s="643"/>
      <c r="CU12" s="643"/>
      <c r="CV12" s="643"/>
      <c r="CW12" s="643"/>
      <c r="CX12" s="643"/>
      <c r="CY12" s="644"/>
      <c r="CZ12" s="675">
        <v>0.9</v>
      </c>
      <c r="DA12" s="675"/>
      <c r="DB12" s="675"/>
      <c r="DC12" s="675"/>
      <c r="DD12" s="648" t="s">
        <v>173</v>
      </c>
      <c r="DE12" s="643"/>
      <c r="DF12" s="643"/>
      <c r="DG12" s="643"/>
      <c r="DH12" s="643"/>
      <c r="DI12" s="643"/>
      <c r="DJ12" s="643"/>
      <c r="DK12" s="643"/>
      <c r="DL12" s="643"/>
      <c r="DM12" s="643"/>
      <c r="DN12" s="643"/>
      <c r="DO12" s="643"/>
      <c r="DP12" s="644"/>
      <c r="DQ12" s="648">
        <v>176306</v>
      </c>
      <c r="DR12" s="643"/>
      <c r="DS12" s="643"/>
      <c r="DT12" s="643"/>
      <c r="DU12" s="643"/>
      <c r="DV12" s="643"/>
      <c r="DW12" s="643"/>
      <c r="DX12" s="643"/>
      <c r="DY12" s="643"/>
      <c r="DZ12" s="643"/>
      <c r="EA12" s="643"/>
      <c r="EB12" s="643"/>
      <c r="EC12" s="689"/>
    </row>
    <row r="13" spans="2:143" ht="11.25" customHeight="1" x14ac:dyDescent="0.15">
      <c r="B13" s="639" t="s">
        <v>253</v>
      </c>
      <c r="C13" s="640"/>
      <c r="D13" s="640"/>
      <c r="E13" s="640"/>
      <c r="F13" s="640"/>
      <c r="G13" s="640"/>
      <c r="H13" s="640"/>
      <c r="I13" s="640"/>
      <c r="J13" s="640"/>
      <c r="K13" s="640"/>
      <c r="L13" s="640"/>
      <c r="M13" s="640"/>
      <c r="N13" s="640"/>
      <c r="O13" s="640"/>
      <c r="P13" s="640"/>
      <c r="Q13" s="641"/>
      <c r="R13" s="642" t="s">
        <v>128</v>
      </c>
      <c r="S13" s="643"/>
      <c r="T13" s="643"/>
      <c r="U13" s="643"/>
      <c r="V13" s="643"/>
      <c r="W13" s="643"/>
      <c r="X13" s="643"/>
      <c r="Y13" s="644"/>
      <c r="Z13" s="675" t="s">
        <v>254</v>
      </c>
      <c r="AA13" s="675"/>
      <c r="AB13" s="675"/>
      <c r="AC13" s="675"/>
      <c r="AD13" s="676" t="s">
        <v>173</v>
      </c>
      <c r="AE13" s="676"/>
      <c r="AF13" s="676"/>
      <c r="AG13" s="676"/>
      <c r="AH13" s="676"/>
      <c r="AI13" s="676"/>
      <c r="AJ13" s="676"/>
      <c r="AK13" s="676"/>
      <c r="AL13" s="645" t="s">
        <v>173</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1935230</v>
      </c>
      <c r="BH13" s="643"/>
      <c r="BI13" s="643"/>
      <c r="BJ13" s="643"/>
      <c r="BK13" s="643"/>
      <c r="BL13" s="643"/>
      <c r="BM13" s="643"/>
      <c r="BN13" s="644"/>
      <c r="BO13" s="675">
        <v>35.5</v>
      </c>
      <c r="BP13" s="675"/>
      <c r="BQ13" s="675"/>
      <c r="BR13" s="675"/>
      <c r="BS13" s="648" t="s">
        <v>128</v>
      </c>
      <c r="BT13" s="643"/>
      <c r="BU13" s="643"/>
      <c r="BV13" s="643"/>
      <c r="BW13" s="643"/>
      <c r="BX13" s="643"/>
      <c r="BY13" s="643"/>
      <c r="BZ13" s="643"/>
      <c r="CA13" s="643"/>
      <c r="CB13" s="689"/>
      <c r="CD13" s="681" t="s">
        <v>256</v>
      </c>
      <c r="CE13" s="682"/>
      <c r="CF13" s="682"/>
      <c r="CG13" s="682"/>
      <c r="CH13" s="682"/>
      <c r="CI13" s="682"/>
      <c r="CJ13" s="682"/>
      <c r="CK13" s="682"/>
      <c r="CL13" s="682"/>
      <c r="CM13" s="682"/>
      <c r="CN13" s="682"/>
      <c r="CO13" s="682"/>
      <c r="CP13" s="682"/>
      <c r="CQ13" s="683"/>
      <c r="CR13" s="642">
        <v>1071015</v>
      </c>
      <c r="CS13" s="643"/>
      <c r="CT13" s="643"/>
      <c r="CU13" s="643"/>
      <c r="CV13" s="643"/>
      <c r="CW13" s="643"/>
      <c r="CX13" s="643"/>
      <c r="CY13" s="644"/>
      <c r="CZ13" s="675">
        <v>4.3</v>
      </c>
      <c r="DA13" s="675"/>
      <c r="DB13" s="675"/>
      <c r="DC13" s="675"/>
      <c r="DD13" s="648">
        <v>159694</v>
      </c>
      <c r="DE13" s="643"/>
      <c r="DF13" s="643"/>
      <c r="DG13" s="643"/>
      <c r="DH13" s="643"/>
      <c r="DI13" s="643"/>
      <c r="DJ13" s="643"/>
      <c r="DK13" s="643"/>
      <c r="DL13" s="643"/>
      <c r="DM13" s="643"/>
      <c r="DN13" s="643"/>
      <c r="DO13" s="643"/>
      <c r="DP13" s="644"/>
      <c r="DQ13" s="648">
        <v>870016</v>
      </c>
      <c r="DR13" s="643"/>
      <c r="DS13" s="643"/>
      <c r="DT13" s="643"/>
      <c r="DU13" s="643"/>
      <c r="DV13" s="643"/>
      <c r="DW13" s="643"/>
      <c r="DX13" s="643"/>
      <c r="DY13" s="643"/>
      <c r="DZ13" s="643"/>
      <c r="EA13" s="643"/>
      <c r="EB13" s="643"/>
      <c r="EC13" s="689"/>
    </row>
    <row r="14" spans="2:143" ht="11.25" customHeight="1" x14ac:dyDescent="0.15">
      <c r="B14" s="639" t="s">
        <v>257</v>
      </c>
      <c r="C14" s="640"/>
      <c r="D14" s="640"/>
      <c r="E14" s="640"/>
      <c r="F14" s="640"/>
      <c r="G14" s="640"/>
      <c r="H14" s="640"/>
      <c r="I14" s="640"/>
      <c r="J14" s="640"/>
      <c r="K14" s="640"/>
      <c r="L14" s="640"/>
      <c r="M14" s="640"/>
      <c r="N14" s="640"/>
      <c r="O14" s="640"/>
      <c r="P14" s="640"/>
      <c r="Q14" s="641"/>
      <c r="R14" s="642">
        <v>3</v>
      </c>
      <c r="S14" s="643"/>
      <c r="T14" s="643"/>
      <c r="U14" s="643"/>
      <c r="V14" s="643"/>
      <c r="W14" s="643"/>
      <c r="X14" s="643"/>
      <c r="Y14" s="644"/>
      <c r="Z14" s="675">
        <v>0</v>
      </c>
      <c r="AA14" s="675"/>
      <c r="AB14" s="675"/>
      <c r="AC14" s="675"/>
      <c r="AD14" s="676">
        <v>3</v>
      </c>
      <c r="AE14" s="676"/>
      <c r="AF14" s="676"/>
      <c r="AG14" s="676"/>
      <c r="AH14" s="676"/>
      <c r="AI14" s="676"/>
      <c r="AJ14" s="676"/>
      <c r="AK14" s="676"/>
      <c r="AL14" s="645">
        <v>0</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145409</v>
      </c>
      <c r="BH14" s="643"/>
      <c r="BI14" s="643"/>
      <c r="BJ14" s="643"/>
      <c r="BK14" s="643"/>
      <c r="BL14" s="643"/>
      <c r="BM14" s="643"/>
      <c r="BN14" s="644"/>
      <c r="BO14" s="675">
        <v>2.7</v>
      </c>
      <c r="BP14" s="675"/>
      <c r="BQ14" s="675"/>
      <c r="BR14" s="675"/>
      <c r="BS14" s="648" t="s">
        <v>234</v>
      </c>
      <c r="BT14" s="643"/>
      <c r="BU14" s="643"/>
      <c r="BV14" s="643"/>
      <c r="BW14" s="643"/>
      <c r="BX14" s="643"/>
      <c r="BY14" s="643"/>
      <c r="BZ14" s="643"/>
      <c r="CA14" s="643"/>
      <c r="CB14" s="689"/>
      <c r="CD14" s="681" t="s">
        <v>259</v>
      </c>
      <c r="CE14" s="682"/>
      <c r="CF14" s="682"/>
      <c r="CG14" s="682"/>
      <c r="CH14" s="682"/>
      <c r="CI14" s="682"/>
      <c r="CJ14" s="682"/>
      <c r="CK14" s="682"/>
      <c r="CL14" s="682"/>
      <c r="CM14" s="682"/>
      <c r="CN14" s="682"/>
      <c r="CO14" s="682"/>
      <c r="CP14" s="682"/>
      <c r="CQ14" s="683"/>
      <c r="CR14" s="642">
        <v>757615</v>
      </c>
      <c r="CS14" s="643"/>
      <c r="CT14" s="643"/>
      <c r="CU14" s="643"/>
      <c r="CV14" s="643"/>
      <c r="CW14" s="643"/>
      <c r="CX14" s="643"/>
      <c r="CY14" s="644"/>
      <c r="CZ14" s="675">
        <v>3.1</v>
      </c>
      <c r="DA14" s="675"/>
      <c r="DB14" s="675"/>
      <c r="DC14" s="675"/>
      <c r="DD14" s="648">
        <v>19633</v>
      </c>
      <c r="DE14" s="643"/>
      <c r="DF14" s="643"/>
      <c r="DG14" s="643"/>
      <c r="DH14" s="643"/>
      <c r="DI14" s="643"/>
      <c r="DJ14" s="643"/>
      <c r="DK14" s="643"/>
      <c r="DL14" s="643"/>
      <c r="DM14" s="643"/>
      <c r="DN14" s="643"/>
      <c r="DO14" s="643"/>
      <c r="DP14" s="644"/>
      <c r="DQ14" s="648">
        <v>720588</v>
      </c>
      <c r="DR14" s="643"/>
      <c r="DS14" s="643"/>
      <c r="DT14" s="643"/>
      <c r="DU14" s="643"/>
      <c r="DV14" s="643"/>
      <c r="DW14" s="643"/>
      <c r="DX14" s="643"/>
      <c r="DY14" s="643"/>
      <c r="DZ14" s="643"/>
      <c r="EA14" s="643"/>
      <c r="EB14" s="643"/>
      <c r="EC14" s="689"/>
    </row>
    <row r="15" spans="2:143" ht="11.25" customHeight="1" x14ac:dyDescent="0.15">
      <c r="B15" s="639" t="s">
        <v>260</v>
      </c>
      <c r="C15" s="640"/>
      <c r="D15" s="640"/>
      <c r="E15" s="640"/>
      <c r="F15" s="640"/>
      <c r="G15" s="640"/>
      <c r="H15" s="640"/>
      <c r="I15" s="640"/>
      <c r="J15" s="640"/>
      <c r="K15" s="640"/>
      <c r="L15" s="640"/>
      <c r="M15" s="640"/>
      <c r="N15" s="640"/>
      <c r="O15" s="640"/>
      <c r="P15" s="640"/>
      <c r="Q15" s="641"/>
      <c r="R15" s="642" t="s">
        <v>234</v>
      </c>
      <c r="S15" s="643"/>
      <c r="T15" s="643"/>
      <c r="U15" s="643"/>
      <c r="V15" s="643"/>
      <c r="W15" s="643"/>
      <c r="X15" s="643"/>
      <c r="Y15" s="644"/>
      <c r="Z15" s="675" t="s">
        <v>128</v>
      </c>
      <c r="AA15" s="675"/>
      <c r="AB15" s="675"/>
      <c r="AC15" s="675"/>
      <c r="AD15" s="676" t="s">
        <v>234</v>
      </c>
      <c r="AE15" s="676"/>
      <c r="AF15" s="676"/>
      <c r="AG15" s="676"/>
      <c r="AH15" s="676"/>
      <c r="AI15" s="676"/>
      <c r="AJ15" s="676"/>
      <c r="AK15" s="676"/>
      <c r="AL15" s="645" t="s">
        <v>234</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251103</v>
      </c>
      <c r="BH15" s="643"/>
      <c r="BI15" s="643"/>
      <c r="BJ15" s="643"/>
      <c r="BK15" s="643"/>
      <c r="BL15" s="643"/>
      <c r="BM15" s="643"/>
      <c r="BN15" s="644"/>
      <c r="BO15" s="675">
        <v>4.5999999999999996</v>
      </c>
      <c r="BP15" s="675"/>
      <c r="BQ15" s="675"/>
      <c r="BR15" s="675"/>
      <c r="BS15" s="648" t="s">
        <v>234</v>
      </c>
      <c r="BT15" s="643"/>
      <c r="BU15" s="643"/>
      <c r="BV15" s="643"/>
      <c r="BW15" s="643"/>
      <c r="BX15" s="643"/>
      <c r="BY15" s="643"/>
      <c r="BZ15" s="643"/>
      <c r="CA15" s="643"/>
      <c r="CB15" s="689"/>
      <c r="CD15" s="681" t="s">
        <v>262</v>
      </c>
      <c r="CE15" s="682"/>
      <c r="CF15" s="682"/>
      <c r="CG15" s="682"/>
      <c r="CH15" s="682"/>
      <c r="CI15" s="682"/>
      <c r="CJ15" s="682"/>
      <c r="CK15" s="682"/>
      <c r="CL15" s="682"/>
      <c r="CM15" s="682"/>
      <c r="CN15" s="682"/>
      <c r="CO15" s="682"/>
      <c r="CP15" s="682"/>
      <c r="CQ15" s="683"/>
      <c r="CR15" s="642">
        <v>2112132</v>
      </c>
      <c r="CS15" s="643"/>
      <c r="CT15" s="643"/>
      <c r="CU15" s="643"/>
      <c r="CV15" s="643"/>
      <c r="CW15" s="643"/>
      <c r="CX15" s="643"/>
      <c r="CY15" s="644"/>
      <c r="CZ15" s="675">
        <v>8.6</v>
      </c>
      <c r="DA15" s="675"/>
      <c r="DB15" s="675"/>
      <c r="DC15" s="675"/>
      <c r="DD15" s="648">
        <v>243136</v>
      </c>
      <c r="DE15" s="643"/>
      <c r="DF15" s="643"/>
      <c r="DG15" s="643"/>
      <c r="DH15" s="643"/>
      <c r="DI15" s="643"/>
      <c r="DJ15" s="643"/>
      <c r="DK15" s="643"/>
      <c r="DL15" s="643"/>
      <c r="DM15" s="643"/>
      <c r="DN15" s="643"/>
      <c r="DO15" s="643"/>
      <c r="DP15" s="644"/>
      <c r="DQ15" s="648">
        <v>1390689</v>
      </c>
      <c r="DR15" s="643"/>
      <c r="DS15" s="643"/>
      <c r="DT15" s="643"/>
      <c r="DU15" s="643"/>
      <c r="DV15" s="643"/>
      <c r="DW15" s="643"/>
      <c r="DX15" s="643"/>
      <c r="DY15" s="643"/>
      <c r="DZ15" s="643"/>
      <c r="EA15" s="643"/>
      <c r="EB15" s="643"/>
      <c r="EC15" s="689"/>
    </row>
    <row r="16" spans="2:143" ht="11.25" customHeight="1" x14ac:dyDescent="0.15">
      <c r="B16" s="639" t="s">
        <v>263</v>
      </c>
      <c r="C16" s="640"/>
      <c r="D16" s="640"/>
      <c r="E16" s="640"/>
      <c r="F16" s="640"/>
      <c r="G16" s="640"/>
      <c r="H16" s="640"/>
      <c r="I16" s="640"/>
      <c r="J16" s="640"/>
      <c r="K16" s="640"/>
      <c r="L16" s="640"/>
      <c r="M16" s="640"/>
      <c r="N16" s="640"/>
      <c r="O16" s="640"/>
      <c r="P16" s="640"/>
      <c r="Q16" s="641"/>
      <c r="R16" s="642">
        <v>19398</v>
      </c>
      <c r="S16" s="643"/>
      <c r="T16" s="643"/>
      <c r="U16" s="643"/>
      <c r="V16" s="643"/>
      <c r="W16" s="643"/>
      <c r="X16" s="643"/>
      <c r="Y16" s="644"/>
      <c r="Z16" s="675">
        <v>0.1</v>
      </c>
      <c r="AA16" s="675"/>
      <c r="AB16" s="675"/>
      <c r="AC16" s="675"/>
      <c r="AD16" s="676">
        <v>19398</v>
      </c>
      <c r="AE16" s="676"/>
      <c r="AF16" s="676"/>
      <c r="AG16" s="676"/>
      <c r="AH16" s="676"/>
      <c r="AI16" s="676"/>
      <c r="AJ16" s="676"/>
      <c r="AK16" s="676"/>
      <c r="AL16" s="645">
        <v>0.2</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t="s">
        <v>128</v>
      </c>
      <c r="BH16" s="643"/>
      <c r="BI16" s="643"/>
      <c r="BJ16" s="643"/>
      <c r="BK16" s="643"/>
      <c r="BL16" s="643"/>
      <c r="BM16" s="643"/>
      <c r="BN16" s="644"/>
      <c r="BO16" s="675" t="s">
        <v>234</v>
      </c>
      <c r="BP16" s="675"/>
      <c r="BQ16" s="675"/>
      <c r="BR16" s="675"/>
      <c r="BS16" s="648" t="s">
        <v>173</v>
      </c>
      <c r="BT16" s="643"/>
      <c r="BU16" s="643"/>
      <c r="BV16" s="643"/>
      <c r="BW16" s="643"/>
      <c r="BX16" s="643"/>
      <c r="BY16" s="643"/>
      <c r="BZ16" s="643"/>
      <c r="CA16" s="643"/>
      <c r="CB16" s="689"/>
      <c r="CD16" s="681" t="s">
        <v>265</v>
      </c>
      <c r="CE16" s="682"/>
      <c r="CF16" s="682"/>
      <c r="CG16" s="682"/>
      <c r="CH16" s="682"/>
      <c r="CI16" s="682"/>
      <c r="CJ16" s="682"/>
      <c r="CK16" s="682"/>
      <c r="CL16" s="682"/>
      <c r="CM16" s="682"/>
      <c r="CN16" s="682"/>
      <c r="CO16" s="682"/>
      <c r="CP16" s="682"/>
      <c r="CQ16" s="683"/>
      <c r="CR16" s="642" t="s">
        <v>234</v>
      </c>
      <c r="CS16" s="643"/>
      <c r="CT16" s="643"/>
      <c r="CU16" s="643"/>
      <c r="CV16" s="643"/>
      <c r="CW16" s="643"/>
      <c r="CX16" s="643"/>
      <c r="CY16" s="644"/>
      <c r="CZ16" s="675" t="s">
        <v>128</v>
      </c>
      <c r="DA16" s="675"/>
      <c r="DB16" s="675"/>
      <c r="DC16" s="675"/>
      <c r="DD16" s="648" t="s">
        <v>173</v>
      </c>
      <c r="DE16" s="643"/>
      <c r="DF16" s="643"/>
      <c r="DG16" s="643"/>
      <c r="DH16" s="643"/>
      <c r="DI16" s="643"/>
      <c r="DJ16" s="643"/>
      <c r="DK16" s="643"/>
      <c r="DL16" s="643"/>
      <c r="DM16" s="643"/>
      <c r="DN16" s="643"/>
      <c r="DO16" s="643"/>
      <c r="DP16" s="644"/>
      <c r="DQ16" s="648" t="s">
        <v>128</v>
      </c>
      <c r="DR16" s="643"/>
      <c r="DS16" s="643"/>
      <c r="DT16" s="643"/>
      <c r="DU16" s="643"/>
      <c r="DV16" s="643"/>
      <c r="DW16" s="643"/>
      <c r="DX16" s="643"/>
      <c r="DY16" s="643"/>
      <c r="DZ16" s="643"/>
      <c r="EA16" s="643"/>
      <c r="EB16" s="643"/>
      <c r="EC16" s="689"/>
    </row>
    <row r="17" spans="2:133" ht="11.25" customHeight="1" x14ac:dyDescent="0.15">
      <c r="B17" s="639" t="s">
        <v>266</v>
      </c>
      <c r="C17" s="640"/>
      <c r="D17" s="640"/>
      <c r="E17" s="640"/>
      <c r="F17" s="640"/>
      <c r="G17" s="640"/>
      <c r="H17" s="640"/>
      <c r="I17" s="640"/>
      <c r="J17" s="640"/>
      <c r="K17" s="640"/>
      <c r="L17" s="640"/>
      <c r="M17" s="640"/>
      <c r="N17" s="640"/>
      <c r="O17" s="640"/>
      <c r="P17" s="640"/>
      <c r="Q17" s="641"/>
      <c r="R17" s="642">
        <v>15335</v>
      </c>
      <c r="S17" s="643"/>
      <c r="T17" s="643"/>
      <c r="U17" s="643"/>
      <c r="V17" s="643"/>
      <c r="W17" s="643"/>
      <c r="X17" s="643"/>
      <c r="Y17" s="644"/>
      <c r="Z17" s="675">
        <v>0.1</v>
      </c>
      <c r="AA17" s="675"/>
      <c r="AB17" s="675"/>
      <c r="AC17" s="675"/>
      <c r="AD17" s="676">
        <v>15335</v>
      </c>
      <c r="AE17" s="676"/>
      <c r="AF17" s="676"/>
      <c r="AG17" s="676"/>
      <c r="AH17" s="676"/>
      <c r="AI17" s="676"/>
      <c r="AJ17" s="676"/>
      <c r="AK17" s="676"/>
      <c r="AL17" s="645">
        <v>0.1</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268</v>
      </c>
      <c r="BH17" s="643"/>
      <c r="BI17" s="643"/>
      <c r="BJ17" s="643"/>
      <c r="BK17" s="643"/>
      <c r="BL17" s="643"/>
      <c r="BM17" s="643"/>
      <c r="BN17" s="644"/>
      <c r="BO17" s="675" t="s">
        <v>173</v>
      </c>
      <c r="BP17" s="675"/>
      <c r="BQ17" s="675"/>
      <c r="BR17" s="675"/>
      <c r="BS17" s="648" t="s">
        <v>234</v>
      </c>
      <c r="BT17" s="643"/>
      <c r="BU17" s="643"/>
      <c r="BV17" s="643"/>
      <c r="BW17" s="643"/>
      <c r="BX17" s="643"/>
      <c r="BY17" s="643"/>
      <c r="BZ17" s="643"/>
      <c r="CA17" s="643"/>
      <c r="CB17" s="689"/>
      <c r="CD17" s="681" t="s">
        <v>269</v>
      </c>
      <c r="CE17" s="682"/>
      <c r="CF17" s="682"/>
      <c r="CG17" s="682"/>
      <c r="CH17" s="682"/>
      <c r="CI17" s="682"/>
      <c r="CJ17" s="682"/>
      <c r="CK17" s="682"/>
      <c r="CL17" s="682"/>
      <c r="CM17" s="682"/>
      <c r="CN17" s="682"/>
      <c r="CO17" s="682"/>
      <c r="CP17" s="682"/>
      <c r="CQ17" s="683"/>
      <c r="CR17" s="642">
        <v>1670714</v>
      </c>
      <c r="CS17" s="643"/>
      <c r="CT17" s="643"/>
      <c r="CU17" s="643"/>
      <c r="CV17" s="643"/>
      <c r="CW17" s="643"/>
      <c r="CX17" s="643"/>
      <c r="CY17" s="644"/>
      <c r="CZ17" s="675">
        <v>6.8</v>
      </c>
      <c r="DA17" s="675"/>
      <c r="DB17" s="675"/>
      <c r="DC17" s="675"/>
      <c r="DD17" s="648" t="s">
        <v>254</v>
      </c>
      <c r="DE17" s="643"/>
      <c r="DF17" s="643"/>
      <c r="DG17" s="643"/>
      <c r="DH17" s="643"/>
      <c r="DI17" s="643"/>
      <c r="DJ17" s="643"/>
      <c r="DK17" s="643"/>
      <c r="DL17" s="643"/>
      <c r="DM17" s="643"/>
      <c r="DN17" s="643"/>
      <c r="DO17" s="643"/>
      <c r="DP17" s="644"/>
      <c r="DQ17" s="648">
        <v>1670714</v>
      </c>
      <c r="DR17" s="643"/>
      <c r="DS17" s="643"/>
      <c r="DT17" s="643"/>
      <c r="DU17" s="643"/>
      <c r="DV17" s="643"/>
      <c r="DW17" s="643"/>
      <c r="DX17" s="643"/>
      <c r="DY17" s="643"/>
      <c r="DZ17" s="643"/>
      <c r="EA17" s="643"/>
      <c r="EB17" s="643"/>
      <c r="EC17" s="689"/>
    </row>
    <row r="18" spans="2:133" ht="11.25" customHeight="1" x14ac:dyDescent="0.15">
      <c r="B18" s="639" t="s">
        <v>270</v>
      </c>
      <c r="C18" s="640"/>
      <c r="D18" s="640"/>
      <c r="E18" s="640"/>
      <c r="F18" s="640"/>
      <c r="G18" s="640"/>
      <c r="H18" s="640"/>
      <c r="I18" s="640"/>
      <c r="J18" s="640"/>
      <c r="K18" s="640"/>
      <c r="L18" s="640"/>
      <c r="M18" s="640"/>
      <c r="N18" s="640"/>
      <c r="O18" s="640"/>
      <c r="P18" s="640"/>
      <c r="Q18" s="641"/>
      <c r="R18" s="642">
        <v>51249</v>
      </c>
      <c r="S18" s="643"/>
      <c r="T18" s="643"/>
      <c r="U18" s="643"/>
      <c r="V18" s="643"/>
      <c r="W18" s="643"/>
      <c r="X18" s="643"/>
      <c r="Y18" s="644"/>
      <c r="Z18" s="675">
        <v>0.2</v>
      </c>
      <c r="AA18" s="675"/>
      <c r="AB18" s="675"/>
      <c r="AC18" s="675"/>
      <c r="AD18" s="676">
        <v>51249</v>
      </c>
      <c r="AE18" s="676"/>
      <c r="AF18" s="676"/>
      <c r="AG18" s="676"/>
      <c r="AH18" s="676"/>
      <c r="AI18" s="676"/>
      <c r="AJ18" s="676"/>
      <c r="AK18" s="676"/>
      <c r="AL18" s="645">
        <v>0.5</v>
      </c>
      <c r="AM18" s="646"/>
      <c r="AN18" s="646"/>
      <c r="AO18" s="677"/>
      <c r="AP18" s="639" t="s">
        <v>271</v>
      </c>
      <c r="AQ18" s="640"/>
      <c r="AR18" s="640"/>
      <c r="AS18" s="640"/>
      <c r="AT18" s="640"/>
      <c r="AU18" s="640"/>
      <c r="AV18" s="640"/>
      <c r="AW18" s="640"/>
      <c r="AX18" s="640"/>
      <c r="AY18" s="640"/>
      <c r="AZ18" s="640"/>
      <c r="BA18" s="640"/>
      <c r="BB18" s="640"/>
      <c r="BC18" s="640"/>
      <c r="BD18" s="640"/>
      <c r="BE18" s="640"/>
      <c r="BF18" s="641"/>
      <c r="BG18" s="642" t="s">
        <v>173</v>
      </c>
      <c r="BH18" s="643"/>
      <c r="BI18" s="643"/>
      <c r="BJ18" s="643"/>
      <c r="BK18" s="643"/>
      <c r="BL18" s="643"/>
      <c r="BM18" s="643"/>
      <c r="BN18" s="644"/>
      <c r="BO18" s="675" t="s">
        <v>128</v>
      </c>
      <c r="BP18" s="675"/>
      <c r="BQ18" s="675"/>
      <c r="BR18" s="675"/>
      <c r="BS18" s="648" t="s">
        <v>173</v>
      </c>
      <c r="BT18" s="643"/>
      <c r="BU18" s="643"/>
      <c r="BV18" s="643"/>
      <c r="BW18" s="643"/>
      <c r="BX18" s="643"/>
      <c r="BY18" s="643"/>
      <c r="BZ18" s="643"/>
      <c r="CA18" s="643"/>
      <c r="CB18" s="689"/>
      <c r="CD18" s="681" t="s">
        <v>272</v>
      </c>
      <c r="CE18" s="682"/>
      <c r="CF18" s="682"/>
      <c r="CG18" s="682"/>
      <c r="CH18" s="682"/>
      <c r="CI18" s="682"/>
      <c r="CJ18" s="682"/>
      <c r="CK18" s="682"/>
      <c r="CL18" s="682"/>
      <c r="CM18" s="682"/>
      <c r="CN18" s="682"/>
      <c r="CO18" s="682"/>
      <c r="CP18" s="682"/>
      <c r="CQ18" s="683"/>
      <c r="CR18" s="642" t="s">
        <v>128</v>
      </c>
      <c r="CS18" s="643"/>
      <c r="CT18" s="643"/>
      <c r="CU18" s="643"/>
      <c r="CV18" s="643"/>
      <c r="CW18" s="643"/>
      <c r="CX18" s="643"/>
      <c r="CY18" s="644"/>
      <c r="CZ18" s="675" t="s">
        <v>234</v>
      </c>
      <c r="DA18" s="675"/>
      <c r="DB18" s="675"/>
      <c r="DC18" s="675"/>
      <c r="DD18" s="648" t="s">
        <v>173</v>
      </c>
      <c r="DE18" s="643"/>
      <c r="DF18" s="643"/>
      <c r="DG18" s="643"/>
      <c r="DH18" s="643"/>
      <c r="DI18" s="643"/>
      <c r="DJ18" s="643"/>
      <c r="DK18" s="643"/>
      <c r="DL18" s="643"/>
      <c r="DM18" s="643"/>
      <c r="DN18" s="643"/>
      <c r="DO18" s="643"/>
      <c r="DP18" s="644"/>
      <c r="DQ18" s="648" t="s">
        <v>234</v>
      </c>
      <c r="DR18" s="643"/>
      <c r="DS18" s="643"/>
      <c r="DT18" s="643"/>
      <c r="DU18" s="643"/>
      <c r="DV18" s="643"/>
      <c r="DW18" s="643"/>
      <c r="DX18" s="643"/>
      <c r="DY18" s="643"/>
      <c r="DZ18" s="643"/>
      <c r="EA18" s="643"/>
      <c r="EB18" s="643"/>
      <c r="EC18" s="689"/>
    </row>
    <row r="19" spans="2:133" ht="11.25" customHeight="1" x14ac:dyDescent="0.15">
      <c r="B19" s="639" t="s">
        <v>273</v>
      </c>
      <c r="C19" s="640"/>
      <c r="D19" s="640"/>
      <c r="E19" s="640"/>
      <c r="F19" s="640"/>
      <c r="G19" s="640"/>
      <c r="H19" s="640"/>
      <c r="I19" s="640"/>
      <c r="J19" s="640"/>
      <c r="K19" s="640"/>
      <c r="L19" s="640"/>
      <c r="M19" s="640"/>
      <c r="N19" s="640"/>
      <c r="O19" s="640"/>
      <c r="P19" s="640"/>
      <c r="Q19" s="641"/>
      <c r="R19" s="642">
        <v>36624</v>
      </c>
      <c r="S19" s="643"/>
      <c r="T19" s="643"/>
      <c r="U19" s="643"/>
      <c r="V19" s="643"/>
      <c r="W19" s="643"/>
      <c r="X19" s="643"/>
      <c r="Y19" s="644"/>
      <c r="Z19" s="675">
        <v>0.1</v>
      </c>
      <c r="AA19" s="675"/>
      <c r="AB19" s="675"/>
      <c r="AC19" s="675"/>
      <c r="AD19" s="676">
        <v>36624</v>
      </c>
      <c r="AE19" s="676"/>
      <c r="AF19" s="676"/>
      <c r="AG19" s="676"/>
      <c r="AH19" s="676"/>
      <c r="AI19" s="676"/>
      <c r="AJ19" s="676"/>
      <c r="AK19" s="676"/>
      <c r="AL19" s="645">
        <v>0.3</v>
      </c>
      <c r="AM19" s="646"/>
      <c r="AN19" s="646"/>
      <c r="AO19" s="677"/>
      <c r="AP19" s="639" t="s">
        <v>274</v>
      </c>
      <c r="AQ19" s="640"/>
      <c r="AR19" s="640"/>
      <c r="AS19" s="640"/>
      <c r="AT19" s="640"/>
      <c r="AU19" s="640"/>
      <c r="AV19" s="640"/>
      <c r="AW19" s="640"/>
      <c r="AX19" s="640"/>
      <c r="AY19" s="640"/>
      <c r="AZ19" s="640"/>
      <c r="BA19" s="640"/>
      <c r="BB19" s="640"/>
      <c r="BC19" s="640"/>
      <c r="BD19" s="640"/>
      <c r="BE19" s="640"/>
      <c r="BF19" s="641"/>
      <c r="BG19" s="642">
        <v>394964</v>
      </c>
      <c r="BH19" s="643"/>
      <c r="BI19" s="643"/>
      <c r="BJ19" s="643"/>
      <c r="BK19" s="643"/>
      <c r="BL19" s="643"/>
      <c r="BM19" s="643"/>
      <c r="BN19" s="644"/>
      <c r="BO19" s="675">
        <v>7.2</v>
      </c>
      <c r="BP19" s="675"/>
      <c r="BQ19" s="675"/>
      <c r="BR19" s="675"/>
      <c r="BS19" s="648" t="s">
        <v>234</v>
      </c>
      <c r="BT19" s="643"/>
      <c r="BU19" s="643"/>
      <c r="BV19" s="643"/>
      <c r="BW19" s="643"/>
      <c r="BX19" s="643"/>
      <c r="BY19" s="643"/>
      <c r="BZ19" s="643"/>
      <c r="CA19" s="643"/>
      <c r="CB19" s="689"/>
      <c r="CD19" s="681" t="s">
        <v>275</v>
      </c>
      <c r="CE19" s="682"/>
      <c r="CF19" s="682"/>
      <c r="CG19" s="682"/>
      <c r="CH19" s="682"/>
      <c r="CI19" s="682"/>
      <c r="CJ19" s="682"/>
      <c r="CK19" s="682"/>
      <c r="CL19" s="682"/>
      <c r="CM19" s="682"/>
      <c r="CN19" s="682"/>
      <c r="CO19" s="682"/>
      <c r="CP19" s="682"/>
      <c r="CQ19" s="683"/>
      <c r="CR19" s="642" t="s">
        <v>128</v>
      </c>
      <c r="CS19" s="643"/>
      <c r="CT19" s="643"/>
      <c r="CU19" s="643"/>
      <c r="CV19" s="643"/>
      <c r="CW19" s="643"/>
      <c r="CX19" s="643"/>
      <c r="CY19" s="644"/>
      <c r="CZ19" s="675" t="s">
        <v>234</v>
      </c>
      <c r="DA19" s="675"/>
      <c r="DB19" s="675"/>
      <c r="DC19" s="675"/>
      <c r="DD19" s="648" t="s">
        <v>234</v>
      </c>
      <c r="DE19" s="643"/>
      <c r="DF19" s="643"/>
      <c r="DG19" s="643"/>
      <c r="DH19" s="643"/>
      <c r="DI19" s="643"/>
      <c r="DJ19" s="643"/>
      <c r="DK19" s="643"/>
      <c r="DL19" s="643"/>
      <c r="DM19" s="643"/>
      <c r="DN19" s="643"/>
      <c r="DO19" s="643"/>
      <c r="DP19" s="644"/>
      <c r="DQ19" s="648" t="s">
        <v>128</v>
      </c>
      <c r="DR19" s="643"/>
      <c r="DS19" s="643"/>
      <c r="DT19" s="643"/>
      <c r="DU19" s="643"/>
      <c r="DV19" s="643"/>
      <c r="DW19" s="643"/>
      <c r="DX19" s="643"/>
      <c r="DY19" s="643"/>
      <c r="DZ19" s="643"/>
      <c r="EA19" s="643"/>
      <c r="EB19" s="643"/>
      <c r="EC19" s="689"/>
    </row>
    <row r="20" spans="2:133" ht="11.25" customHeight="1" x14ac:dyDescent="0.15">
      <c r="B20" s="639" t="s">
        <v>276</v>
      </c>
      <c r="C20" s="640"/>
      <c r="D20" s="640"/>
      <c r="E20" s="640"/>
      <c r="F20" s="640"/>
      <c r="G20" s="640"/>
      <c r="H20" s="640"/>
      <c r="I20" s="640"/>
      <c r="J20" s="640"/>
      <c r="K20" s="640"/>
      <c r="L20" s="640"/>
      <c r="M20" s="640"/>
      <c r="N20" s="640"/>
      <c r="O20" s="640"/>
      <c r="P20" s="640"/>
      <c r="Q20" s="641"/>
      <c r="R20" s="642">
        <v>9356</v>
      </c>
      <c r="S20" s="643"/>
      <c r="T20" s="643"/>
      <c r="U20" s="643"/>
      <c r="V20" s="643"/>
      <c r="W20" s="643"/>
      <c r="X20" s="643"/>
      <c r="Y20" s="644"/>
      <c r="Z20" s="675">
        <v>0</v>
      </c>
      <c r="AA20" s="675"/>
      <c r="AB20" s="675"/>
      <c r="AC20" s="675"/>
      <c r="AD20" s="676">
        <v>9356</v>
      </c>
      <c r="AE20" s="676"/>
      <c r="AF20" s="676"/>
      <c r="AG20" s="676"/>
      <c r="AH20" s="676"/>
      <c r="AI20" s="676"/>
      <c r="AJ20" s="676"/>
      <c r="AK20" s="676"/>
      <c r="AL20" s="645">
        <v>0.1</v>
      </c>
      <c r="AM20" s="646"/>
      <c r="AN20" s="646"/>
      <c r="AO20" s="677"/>
      <c r="AP20" s="639" t="s">
        <v>277</v>
      </c>
      <c r="AQ20" s="640"/>
      <c r="AR20" s="640"/>
      <c r="AS20" s="640"/>
      <c r="AT20" s="640"/>
      <c r="AU20" s="640"/>
      <c r="AV20" s="640"/>
      <c r="AW20" s="640"/>
      <c r="AX20" s="640"/>
      <c r="AY20" s="640"/>
      <c r="AZ20" s="640"/>
      <c r="BA20" s="640"/>
      <c r="BB20" s="640"/>
      <c r="BC20" s="640"/>
      <c r="BD20" s="640"/>
      <c r="BE20" s="640"/>
      <c r="BF20" s="641"/>
      <c r="BG20" s="642">
        <v>394964</v>
      </c>
      <c r="BH20" s="643"/>
      <c r="BI20" s="643"/>
      <c r="BJ20" s="643"/>
      <c r="BK20" s="643"/>
      <c r="BL20" s="643"/>
      <c r="BM20" s="643"/>
      <c r="BN20" s="644"/>
      <c r="BO20" s="675">
        <v>7.2</v>
      </c>
      <c r="BP20" s="675"/>
      <c r="BQ20" s="675"/>
      <c r="BR20" s="675"/>
      <c r="BS20" s="648" t="s">
        <v>173</v>
      </c>
      <c r="BT20" s="643"/>
      <c r="BU20" s="643"/>
      <c r="BV20" s="643"/>
      <c r="BW20" s="643"/>
      <c r="BX20" s="643"/>
      <c r="BY20" s="643"/>
      <c r="BZ20" s="643"/>
      <c r="CA20" s="643"/>
      <c r="CB20" s="689"/>
      <c r="CD20" s="681" t="s">
        <v>278</v>
      </c>
      <c r="CE20" s="682"/>
      <c r="CF20" s="682"/>
      <c r="CG20" s="682"/>
      <c r="CH20" s="682"/>
      <c r="CI20" s="682"/>
      <c r="CJ20" s="682"/>
      <c r="CK20" s="682"/>
      <c r="CL20" s="682"/>
      <c r="CM20" s="682"/>
      <c r="CN20" s="682"/>
      <c r="CO20" s="682"/>
      <c r="CP20" s="682"/>
      <c r="CQ20" s="683"/>
      <c r="CR20" s="642">
        <v>24689834</v>
      </c>
      <c r="CS20" s="643"/>
      <c r="CT20" s="643"/>
      <c r="CU20" s="643"/>
      <c r="CV20" s="643"/>
      <c r="CW20" s="643"/>
      <c r="CX20" s="643"/>
      <c r="CY20" s="644"/>
      <c r="CZ20" s="675">
        <v>100</v>
      </c>
      <c r="DA20" s="675"/>
      <c r="DB20" s="675"/>
      <c r="DC20" s="675"/>
      <c r="DD20" s="648">
        <v>574347</v>
      </c>
      <c r="DE20" s="643"/>
      <c r="DF20" s="643"/>
      <c r="DG20" s="643"/>
      <c r="DH20" s="643"/>
      <c r="DI20" s="643"/>
      <c r="DJ20" s="643"/>
      <c r="DK20" s="643"/>
      <c r="DL20" s="643"/>
      <c r="DM20" s="643"/>
      <c r="DN20" s="643"/>
      <c r="DO20" s="643"/>
      <c r="DP20" s="644"/>
      <c r="DQ20" s="648">
        <v>13128110</v>
      </c>
      <c r="DR20" s="643"/>
      <c r="DS20" s="643"/>
      <c r="DT20" s="643"/>
      <c r="DU20" s="643"/>
      <c r="DV20" s="643"/>
      <c r="DW20" s="643"/>
      <c r="DX20" s="643"/>
      <c r="DY20" s="643"/>
      <c r="DZ20" s="643"/>
      <c r="EA20" s="643"/>
      <c r="EB20" s="643"/>
      <c r="EC20" s="689"/>
    </row>
    <row r="21" spans="2:133" ht="11.25" customHeight="1" x14ac:dyDescent="0.15">
      <c r="B21" s="639" t="s">
        <v>279</v>
      </c>
      <c r="C21" s="640"/>
      <c r="D21" s="640"/>
      <c r="E21" s="640"/>
      <c r="F21" s="640"/>
      <c r="G21" s="640"/>
      <c r="H21" s="640"/>
      <c r="I21" s="640"/>
      <c r="J21" s="640"/>
      <c r="K21" s="640"/>
      <c r="L21" s="640"/>
      <c r="M21" s="640"/>
      <c r="N21" s="640"/>
      <c r="O21" s="640"/>
      <c r="P21" s="640"/>
      <c r="Q21" s="641"/>
      <c r="R21" s="642">
        <v>5269</v>
      </c>
      <c r="S21" s="643"/>
      <c r="T21" s="643"/>
      <c r="U21" s="643"/>
      <c r="V21" s="643"/>
      <c r="W21" s="643"/>
      <c r="X21" s="643"/>
      <c r="Y21" s="644"/>
      <c r="Z21" s="675">
        <v>0</v>
      </c>
      <c r="AA21" s="675"/>
      <c r="AB21" s="675"/>
      <c r="AC21" s="675"/>
      <c r="AD21" s="676">
        <v>5269</v>
      </c>
      <c r="AE21" s="676"/>
      <c r="AF21" s="676"/>
      <c r="AG21" s="676"/>
      <c r="AH21" s="676"/>
      <c r="AI21" s="676"/>
      <c r="AJ21" s="676"/>
      <c r="AK21" s="676"/>
      <c r="AL21" s="645">
        <v>0</v>
      </c>
      <c r="AM21" s="646"/>
      <c r="AN21" s="646"/>
      <c r="AO21" s="677"/>
      <c r="AP21" s="736" t="s">
        <v>280</v>
      </c>
      <c r="AQ21" s="744"/>
      <c r="AR21" s="744"/>
      <c r="AS21" s="744"/>
      <c r="AT21" s="744"/>
      <c r="AU21" s="744"/>
      <c r="AV21" s="744"/>
      <c r="AW21" s="744"/>
      <c r="AX21" s="744"/>
      <c r="AY21" s="744"/>
      <c r="AZ21" s="744"/>
      <c r="BA21" s="744"/>
      <c r="BB21" s="744"/>
      <c r="BC21" s="744"/>
      <c r="BD21" s="744"/>
      <c r="BE21" s="744"/>
      <c r="BF21" s="738"/>
      <c r="BG21" s="642" t="s">
        <v>234</v>
      </c>
      <c r="BH21" s="643"/>
      <c r="BI21" s="643"/>
      <c r="BJ21" s="643"/>
      <c r="BK21" s="643"/>
      <c r="BL21" s="643"/>
      <c r="BM21" s="643"/>
      <c r="BN21" s="644"/>
      <c r="BO21" s="675" t="s">
        <v>173</v>
      </c>
      <c r="BP21" s="675"/>
      <c r="BQ21" s="675"/>
      <c r="BR21" s="675"/>
      <c r="BS21" s="648" t="s">
        <v>173</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281</v>
      </c>
      <c r="C22" s="640"/>
      <c r="D22" s="640"/>
      <c r="E22" s="640"/>
      <c r="F22" s="640"/>
      <c r="G22" s="640"/>
      <c r="H22" s="640"/>
      <c r="I22" s="640"/>
      <c r="J22" s="640"/>
      <c r="K22" s="640"/>
      <c r="L22" s="640"/>
      <c r="M22" s="640"/>
      <c r="N22" s="640"/>
      <c r="O22" s="640"/>
      <c r="P22" s="640"/>
      <c r="Q22" s="641"/>
      <c r="R22" s="642">
        <v>4652123</v>
      </c>
      <c r="S22" s="643"/>
      <c r="T22" s="643"/>
      <c r="U22" s="643"/>
      <c r="V22" s="643"/>
      <c r="W22" s="643"/>
      <c r="X22" s="643"/>
      <c r="Y22" s="644"/>
      <c r="Z22" s="675">
        <v>18.5</v>
      </c>
      <c r="AA22" s="675"/>
      <c r="AB22" s="675"/>
      <c r="AC22" s="675"/>
      <c r="AD22" s="676">
        <v>4383665</v>
      </c>
      <c r="AE22" s="676"/>
      <c r="AF22" s="676"/>
      <c r="AG22" s="676"/>
      <c r="AH22" s="676"/>
      <c r="AI22" s="676"/>
      <c r="AJ22" s="676"/>
      <c r="AK22" s="676"/>
      <c r="AL22" s="645">
        <v>40.5</v>
      </c>
      <c r="AM22" s="646"/>
      <c r="AN22" s="646"/>
      <c r="AO22" s="677"/>
      <c r="AP22" s="736" t="s">
        <v>282</v>
      </c>
      <c r="AQ22" s="744"/>
      <c r="AR22" s="744"/>
      <c r="AS22" s="744"/>
      <c r="AT22" s="744"/>
      <c r="AU22" s="744"/>
      <c r="AV22" s="744"/>
      <c r="AW22" s="744"/>
      <c r="AX22" s="744"/>
      <c r="AY22" s="744"/>
      <c r="AZ22" s="744"/>
      <c r="BA22" s="744"/>
      <c r="BB22" s="744"/>
      <c r="BC22" s="744"/>
      <c r="BD22" s="744"/>
      <c r="BE22" s="744"/>
      <c r="BF22" s="738"/>
      <c r="BG22" s="642" t="s">
        <v>234</v>
      </c>
      <c r="BH22" s="643"/>
      <c r="BI22" s="643"/>
      <c r="BJ22" s="643"/>
      <c r="BK22" s="643"/>
      <c r="BL22" s="643"/>
      <c r="BM22" s="643"/>
      <c r="BN22" s="644"/>
      <c r="BO22" s="675" t="s">
        <v>173</v>
      </c>
      <c r="BP22" s="675"/>
      <c r="BQ22" s="675"/>
      <c r="BR22" s="675"/>
      <c r="BS22" s="648" t="s">
        <v>173</v>
      </c>
      <c r="BT22" s="643"/>
      <c r="BU22" s="643"/>
      <c r="BV22" s="643"/>
      <c r="BW22" s="643"/>
      <c r="BX22" s="643"/>
      <c r="BY22" s="643"/>
      <c r="BZ22" s="643"/>
      <c r="CA22" s="643"/>
      <c r="CB22" s="689"/>
      <c r="CD22" s="746" t="s">
        <v>283</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284</v>
      </c>
      <c r="C23" s="640"/>
      <c r="D23" s="640"/>
      <c r="E23" s="640"/>
      <c r="F23" s="640"/>
      <c r="G23" s="640"/>
      <c r="H23" s="640"/>
      <c r="I23" s="640"/>
      <c r="J23" s="640"/>
      <c r="K23" s="640"/>
      <c r="L23" s="640"/>
      <c r="M23" s="640"/>
      <c r="N23" s="640"/>
      <c r="O23" s="640"/>
      <c r="P23" s="640"/>
      <c r="Q23" s="641"/>
      <c r="R23" s="642">
        <v>4383665</v>
      </c>
      <c r="S23" s="643"/>
      <c r="T23" s="643"/>
      <c r="U23" s="643"/>
      <c r="V23" s="643"/>
      <c r="W23" s="643"/>
      <c r="X23" s="643"/>
      <c r="Y23" s="644"/>
      <c r="Z23" s="675">
        <v>17.5</v>
      </c>
      <c r="AA23" s="675"/>
      <c r="AB23" s="675"/>
      <c r="AC23" s="675"/>
      <c r="AD23" s="676">
        <v>4383665</v>
      </c>
      <c r="AE23" s="676"/>
      <c r="AF23" s="676"/>
      <c r="AG23" s="676"/>
      <c r="AH23" s="676"/>
      <c r="AI23" s="676"/>
      <c r="AJ23" s="676"/>
      <c r="AK23" s="676"/>
      <c r="AL23" s="645">
        <v>40.5</v>
      </c>
      <c r="AM23" s="646"/>
      <c r="AN23" s="646"/>
      <c r="AO23" s="677"/>
      <c r="AP23" s="736" t="s">
        <v>285</v>
      </c>
      <c r="AQ23" s="744"/>
      <c r="AR23" s="744"/>
      <c r="AS23" s="744"/>
      <c r="AT23" s="744"/>
      <c r="AU23" s="744"/>
      <c r="AV23" s="744"/>
      <c r="AW23" s="744"/>
      <c r="AX23" s="744"/>
      <c r="AY23" s="744"/>
      <c r="AZ23" s="744"/>
      <c r="BA23" s="744"/>
      <c r="BB23" s="744"/>
      <c r="BC23" s="744"/>
      <c r="BD23" s="744"/>
      <c r="BE23" s="744"/>
      <c r="BF23" s="738"/>
      <c r="BG23" s="642">
        <v>394964</v>
      </c>
      <c r="BH23" s="643"/>
      <c r="BI23" s="643"/>
      <c r="BJ23" s="643"/>
      <c r="BK23" s="643"/>
      <c r="BL23" s="643"/>
      <c r="BM23" s="643"/>
      <c r="BN23" s="644"/>
      <c r="BO23" s="675">
        <v>7.2</v>
      </c>
      <c r="BP23" s="675"/>
      <c r="BQ23" s="675"/>
      <c r="BR23" s="675"/>
      <c r="BS23" s="648" t="s">
        <v>128</v>
      </c>
      <c r="BT23" s="643"/>
      <c r="BU23" s="643"/>
      <c r="BV23" s="643"/>
      <c r="BW23" s="643"/>
      <c r="BX23" s="643"/>
      <c r="BY23" s="643"/>
      <c r="BZ23" s="643"/>
      <c r="CA23" s="643"/>
      <c r="CB23" s="689"/>
      <c r="CD23" s="746" t="s">
        <v>222</v>
      </c>
      <c r="CE23" s="747"/>
      <c r="CF23" s="747"/>
      <c r="CG23" s="747"/>
      <c r="CH23" s="747"/>
      <c r="CI23" s="747"/>
      <c r="CJ23" s="747"/>
      <c r="CK23" s="747"/>
      <c r="CL23" s="747"/>
      <c r="CM23" s="747"/>
      <c r="CN23" s="747"/>
      <c r="CO23" s="747"/>
      <c r="CP23" s="747"/>
      <c r="CQ23" s="748"/>
      <c r="CR23" s="746" t="s">
        <v>286</v>
      </c>
      <c r="CS23" s="747"/>
      <c r="CT23" s="747"/>
      <c r="CU23" s="747"/>
      <c r="CV23" s="747"/>
      <c r="CW23" s="747"/>
      <c r="CX23" s="747"/>
      <c r="CY23" s="748"/>
      <c r="CZ23" s="746" t="s">
        <v>287</v>
      </c>
      <c r="DA23" s="747"/>
      <c r="DB23" s="747"/>
      <c r="DC23" s="748"/>
      <c r="DD23" s="746" t="s">
        <v>288</v>
      </c>
      <c r="DE23" s="747"/>
      <c r="DF23" s="747"/>
      <c r="DG23" s="747"/>
      <c r="DH23" s="747"/>
      <c r="DI23" s="747"/>
      <c r="DJ23" s="747"/>
      <c r="DK23" s="748"/>
      <c r="DL23" s="755" t="s">
        <v>289</v>
      </c>
      <c r="DM23" s="756"/>
      <c r="DN23" s="756"/>
      <c r="DO23" s="756"/>
      <c r="DP23" s="756"/>
      <c r="DQ23" s="756"/>
      <c r="DR23" s="756"/>
      <c r="DS23" s="756"/>
      <c r="DT23" s="756"/>
      <c r="DU23" s="756"/>
      <c r="DV23" s="757"/>
      <c r="DW23" s="746" t="s">
        <v>290</v>
      </c>
      <c r="DX23" s="747"/>
      <c r="DY23" s="747"/>
      <c r="DZ23" s="747"/>
      <c r="EA23" s="747"/>
      <c r="EB23" s="747"/>
      <c r="EC23" s="748"/>
    </row>
    <row r="24" spans="2:133" ht="11.25" customHeight="1" x14ac:dyDescent="0.15">
      <c r="B24" s="639" t="s">
        <v>291</v>
      </c>
      <c r="C24" s="640"/>
      <c r="D24" s="640"/>
      <c r="E24" s="640"/>
      <c r="F24" s="640"/>
      <c r="G24" s="640"/>
      <c r="H24" s="640"/>
      <c r="I24" s="640"/>
      <c r="J24" s="640"/>
      <c r="K24" s="640"/>
      <c r="L24" s="640"/>
      <c r="M24" s="640"/>
      <c r="N24" s="640"/>
      <c r="O24" s="640"/>
      <c r="P24" s="640"/>
      <c r="Q24" s="641"/>
      <c r="R24" s="642">
        <v>268458</v>
      </c>
      <c r="S24" s="643"/>
      <c r="T24" s="643"/>
      <c r="U24" s="643"/>
      <c r="V24" s="643"/>
      <c r="W24" s="643"/>
      <c r="X24" s="643"/>
      <c r="Y24" s="644"/>
      <c r="Z24" s="675">
        <v>1.1000000000000001</v>
      </c>
      <c r="AA24" s="675"/>
      <c r="AB24" s="675"/>
      <c r="AC24" s="675"/>
      <c r="AD24" s="676" t="s">
        <v>173</v>
      </c>
      <c r="AE24" s="676"/>
      <c r="AF24" s="676"/>
      <c r="AG24" s="676"/>
      <c r="AH24" s="676"/>
      <c r="AI24" s="676"/>
      <c r="AJ24" s="676"/>
      <c r="AK24" s="676"/>
      <c r="AL24" s="645" t="s">
        <v>234</v>
      </c>
      <c r="AM24" s="646"/>
      <c r="AN24" s="646"/>
      <c r="AO24" s="677"/>
      <c r="AP24" s="736" t="s">
        <v>292</v>
      </c>
      <c r="AQ24" s="744"/>
      <c r="AR24" s="744"/>
      <c r="AS24" s="744"/>
      <c r="AT24" s="744"/>
      <c r="AU24" s="744"/>
      <c r="AV24" s="744"/>
      <c r="AW24" s="744"/>
      <c r="AX24" s="744"/>
      <c r="AY24" s="744"/>
      <c r="AZ24" s="744"/>
      <c r="BA24" s="744"/>
      <c r="BB24" s="744"/>
      <c r="BC24" s="744"/>
      <c r="BD24" s="744"/>
      <c r="BE24" s="744"/>
      <c r="BF24" s="738"/>
      <c r="BG24" s="642" t="s">
        <v>234</v>
      </c>
      <c r="BH24" s="643"/>
      <c r="BI24" s="643"/>
      <c r="BJ24" s="643"/>
      <c r="BK24" s="643"/>
      <c r="BL24" s="643"/>
      <c r="BM24" s="643"/>
      <c r="BN24" s="644"/>
      <c r="BO24" s="675" t="s">
        <v>128</v>
      </c>
      <c r="BP24" s="675"/>
      <c r="BQ24" s="675"/>
      <c r="BR24" s="675"/>
      <c r="BS24" s="648" t="s">
        <v>128</v>
      </c>
      <c r="BT24" s="643"/>
      <c r="BU24" s="643"/>
      <c r="BV24" s="643"/>
      <c r="BW24" s="643"/>
      <c r="BX24" s="643"/>
      <c r="BY24" s="643"/>
      <c r="BZ24" s="643"/>
      <c r="CA24" s="643"/>
      <c r="CB24" s="689"/>
      <c r="CD24" s="700" t="s">
        <v>293</v>
      </c>
      <c r="CE24" s="701"/>
      <c r="CF24" s="701"/>
      <c r="CG24" s="701"/>
      <c r="CH24" s="701"/>
      <c r="CI24" s="701"/>
      <c r="CJ24" s="701"/>
      <c r="CK24" s="701"/>
      <c r="CL24" s="701"/>
      <c r="CM24" s="701"/>
      <c r="CN24" s="701"/>
      <c r="CO24" s="701"/>
      <c r="CP24" s="701"/>
      <c r="CQ24" s="702"/>
      <c r="CR24" s="697">
        <v>9833505</v>
      </c>
      <c r="CS24" s="698"/>
      <c r="CT24" s="698"/>
      <c r="CU24" s="698"/>
      <c r="CV24" s="698"/>
      <c r="CW24" s="698"/>
      <c r="CX24" s="698"/>
      <c r="CY24" s="741"/>
      <c r="CZ24" s="742">
        <v>39.799999999999997</v>
      </c>
      <c r="DA24" s="713"/>
      <c r="DB24" s="713"/>
      <c r="DC24" s="745"/>
      <c r="DD24" s="740">
        <v>6047504</v>
      </c>
      <c r="DE24" s="698"/>
      <c r="DF24" s="698"/>
      <c r="DG24" s="698"/>
      <c r="DH24" s="698"/>
      <c r="DI24" s="698"/>
      <c r="DJ24" s="698"/>
      <c r="DK24" s="741"/>
      <c r="DL24" s="740">
        <v>5894288</v>
      </c>
      <c r="DM24" s="698"/>
      <c r="DN24" s="698"/>
      <c r="DO24" s="698"/>
      <c r="DP24" s="698"/>
      <c r="DQ24" s="698"/>
      <c r="DR24" s="698"/>
      <c r="DS24" s="698"/>
      <c r="DT24" s="698"/>
      <c r="DU24" s="698"/>
      <c r="DV24" s="741"/>
      <c r="DW24" s="742">
        <v>51.3</v>
      </c>
      <c r="DX24" s="713"/>
      <c r="DY24" s="713"/>
      <c r="DZ24" s="713"/>
      <c r="EA24" s="713"/>
      <c r="EB24" s="713"/>
      <c r="EC24" s="743"/>
    </row>
    <row r="25" spans="2:133" ht="11.25" customHeight="1" x14ac:dyDescent="0.15">
      <c r="B25" s="639" t="s">
        <v>294</v>
      </c>
      <c r="C25" s="640"/>
      <c r="D25" s="640"/>
      <c r="E25" s="640"/>
      <c r="F25" s="640"/>
      <c r="G25" s="640"/>
      <c r="H25" s="640"/>
      <c r="I25" s="640"/>
      <c r="J25" s="640"/>
      <c r="K25" s="640"/>
      <c r="L25" s="640"/>
      <c r="M25" s="640"/>
      <c r="N25" s="640"/>
      <c r="O25" s="640"/>
      <c r="P25" s="640"/>
      <c r="Q25" s="641"/>
      <c r="R25" s="642" t="s">
        <v>128</v>
      </c>
      <c r="S25" s="643"/>
      <c r="T25" s="643"/>
      <c r="U25" s="643"/>
      <c r="V25" s="643"/>
      <c r="W25" s="643"/>
      <c r="X25" s="643"/>
      <c r="Y25" s="644"/>
      <c r="Z25" s="675" t="s">
        <v>173</v>
      </c>
      <c r="AA25" s="675"/>
      <c r="AB25" s="675"/>
      <c r="AC25" s="675"/>
      <c r="AD25" s="676" t="s">
        <v>128</v>
      </c>
      <c r="AE25" s="676"/>
      <c r="AF25" s="676"/>
      <c r="AG25" s="676"/>
      <c r="AH25" s="676"/>
      <c r="AI25" s="676"/>
      <c r="AJ25" s="676"/>
      <c r="AK25" s="676"/>
      <c r="AL25" s="645" t="s">
        <v>128</v>
      </c>
      <c r="AM25" s="646"/>
      <c r="AN25" s="646"/>
      <c r="AO25" s="677"/>
      <c r="AP25" s="736" t="s">
        <v>295</v>
      </c>
      <c r="AQ25" s="744"/>
      <c r="AR25" s="744"/>
      <c r="AS25" s="744"/>
      <c r="AT25" s="744"/>
      <c r="AU25" s="744"/>
      <c r="AV25" s="744"/>
      <c r="AW25" s="744"/>
      <c r="AX25" s="744"/>
      <c r="AY25" s="744"/>
      <c r="AZ25" s="744"/>
      <c r="BA25" s="744"/>
      <c r="BB25" s="744"/>
      <c r="BC25" s="744"/>
      <c r="BD25" s="744"/>
      <c r="BE25" s="744"/>
      <c r="BF25" s="738"/>
      <c r="BG25" s="642" t="s">
        <v>173</v>
      </c>
      <c r="BH25" s="643"/>
      <c r="BI25" s="643"/>
      <c r="BJ25" s="643"/>
      <c r="BK25" s="643"/>
      <c r="BL25" s="643"/>
      <c r="BM25" s="643"/>
      <c r="BN25" s="644"/>
      <c r="BO25" s="675" t="s">
        <v>128</v>
      </c>
      <c r="BP25" s="675"/>
      <c r="BQ25" s="675"/>
      <c r="BR25" s="675"/>
      <c r="BS25" s="648" t="s">
        <v>234</v>
      </c>
      <c r="BT25" s="643"/>
      <c r="BU25" s="643"/>
      <c r="BV25" s="643"/>
      <c r="BW25" s="643"/>
      <c r="BX25" s="643"/>
      <c r="BY25" s="643"/>
      <c r="BZ25" s="643"/>
      <c r="CA25" s="643"/>
      <c r="CB25" s="689"/>
      <c r="CD25" s="681" t="s">
        <v>296</v>
      </c>
      <c r="CE25" s="682"/>
      <c r="CF25" s="682"/>
      <c r="CG25" s="682"/>
      <c r="CH25" s="682"/>
      <c r="CI25" s="682"/>
      <c r="CJ25" s="682"/>
      <c r="CK25" s="682"/>
      <c r="CL25" s="682"/>
      <c r="CM25" s="682"/>
      <c r="CN25" s="682"/>
      <c r="CO25" s="682"/>
      <c r="CP25" s="682"/>
      <c r="CQ25" s="683"/>
      <c r="CR25" s="642">
        <v>3498625</v>
      </c>
      <c r="CS25" s="661"/>
      <c r="CT25" s="661"/>
      <c r="CU25" s="661"/>
      <c r="CV25" s="661"/>
      <c r="CW25" s="661"/>
      <c r="CX25" s="661"/>
      <c r="CY25" s="662"/>
      <c r="CZ25" s="645">
        <v>14.2</v>
      </c>
      <c r="DA25" s="663"/>
      <c r="DB25" s="663"/>
      <c r="DC25" s="664"/>
      <c r="DD25" s="648">
        <v>3160720</v>
      </c>
      <c r="DE25" s="661"/>
      <c r="DF25" s="661"/>
      <c r="DG25" s="661"/>
      <c r="DH25" s="661"/>
      <c r="DI25" s="661"/>
      <c r="DJ25" s="661"/>
      <c r="DK25" s="662"/>
      <c r="DL25" s="648">
        <v>3012680</v>
      </c>
      <c r="DM25" s="661"/>
      <c r="DN25" s="661"/>
      <c r="DO25" s="661"/>
      <c r="DP25" s="661"/>
      <c r="DQ25" s="661"/>
      <c r="DR25" s="661"/>
      <c r="DS25" s="661"/>
      <c r="DT25" s="661"/>
      <c r="DU25" s="661"/>
      <c r="DV25" s="662"/>
      <c r="DW25" s="645">
        <v>26.2</v>
      </c>
      <c r="DX25" s="663"/>
      <c r="DY25" s="663"/>
      <c r="DZ25" s="663"/>
      <c r="EA25" s="663"/>
      <c r="EB25" s="663"/>
      <c r="EC25" s="684"/>
    </row>
    <row r="26" spans="2:133" ht="11.25" customHeight="1" x14ac:dyDescent="0.15">
      <c r="B26" s="639" t="s">
        <v>297</v>
      </c>
      <c r="C26" s="640"/>
      <c r="D26" s="640"/>
      <c r="E26" s="640"/>
      <c r="F26" s="640"/>
      <c r="G26" s="640"/>
      <c r="H26" s="640"/>
      <c r="I26" s="640"/>
      <c r="J26" s="640"/>
      <c r="K26" s="640"/>
      <c r="L26" s="640"/>
      <c r="M26" s="640"/>
      <c r="N26" s="640"/>
      <c r="O26" s="640"/>
      <c r="P26" s="640"/>
      <c r="Q26" s="641"/>
      <c r="R26" s="642">
        <v>11404429</v>
      </c>
      <c r="S26" s="643"/>
      <c r="T26" s="643"/>
      <c r="U26" s="643"/>
      <c r="V26" s="643"/>
      <c r="W26" s="643"/>
      <c r="X26" s="643"/>
      <c r="Y26" s="644"/>
      <c r="Z26" s="675">
        <v>45.4</v>
      </c>
      <c r="AA26" s="675"/>
      <c r="AB26" s="675"/>
      <c r="AC26" s="675"/>
      <c r="AD26" s="676">
        <v>10741007</v>
      </c>
      <c r="AE26" s="676"/>
      <c r="AF26" s="676"/>
      <c r="AG26" s="676"/>
      <c r="AH26" s="676"/>
      <c r="AI26" s="676"/>
      <c r="AJ26" s="676"/>
      <c r="AK26" s="676"/>
      <c r="AL26" s="645">
        <v>99.3</v>
      </c>
      <c r="AM26" s="646"/>
      <c r="AN26" s="646"/>
      <c r="AO26" s="677"/>
      <c r="AP26" s="736" t="s">
        <v>298</v>
      </c>
      <c r="AQ26" s="737"/>
      <c r="AR26" s="737"/>
      <c r="AS26" s="737"/>
      <c r="AT26" s="737"/>
      <c r="AU26" s="737"/>
      <c r="AV26" s="737"/>
      <c r="AW26" s="737"/>
      <c r="AX26" s="737"/>
      <c r="AY26" s="737"/>
      <c r="AZ26" s="737"/>
      <c r="BA26" s="737"/>
      <c r="BB26" s="737"/>
      <c r="BC26" s="737"/>
      <c r="BD26" s="737"/>
      <c r="BE26" s="737"/>
      <c r="BF26" s="738"/>
      <c r="BG26" s="642" t="s">
        <v>173</v>
      </c>
      <c r="BH26" s="643"/>
      <c r="BI26" s="643"/>
      <c r="BJ26" s="643"/>
      <c r="BK26" s="643"/>
      <c r="BL26" s="643"/>
      <c r="BM26" s="643"/>
      <c r="BN26" s="644"/>
      <c r="BO26" s="675" t="s">
        <v>234</v>
      </c>
      <c r="BP26" s="675"/>
      <c r="BQ26" s="675"/>
      <c r="BR26" s="675"/>
      <c r="BS26" s="648" t="s">
        <v>234</v>
      </c>
      <c r="BT26" s="643"/>
      <c r="BU26" s="643"/>
      <c r="BV26" s="643"/>
      <c r="BW26" s="643"/>
      <c r="BX26" s="643"/>
      <c r="BY26" s="643"/>
      <c r="BZ26" s="643"/>
      <c r="CA26" s="643"/>
      <c r="CB26" s="689"/>
      <c r="CD26" s="681" t="s">
        <v>299</v>
      </c>
      <c r="CE26" s="682"/>
      <c r="CF26" s="682"/>
      <c r="CG26" s="682"/>
      <c r="CH26" s="682"/>
      <c r="CI26" s="682"/>
      <c r="CJ26" s="682"/>
      <c r="CK26" s="682"/>
      <c r="CL26" s="682"/>
      <c r="CM26" s="682"/>
      <c r="CN26" s="682"/>
      <c r="CO26" s="682"/>
      <c r="CP26" s="682"/>
      <c r="CQ26" s="683"/>
      <c r="CR26" s="642">
        <v>2124552</v>
      </c>
      <c r="CS26" s="643"/>
      <c r="CT26" s="643"/>
      <c r="CU26" s="643"/>
      <c r="CV26" s="643"/>
      <c r="CW26" s="643"/>
      <c r="CX26" s="643"/>
      <c r="CY26" s="644"/>
      <c r="CZ26" s="645">
        <v>8.6</v>
      </c>
      <c r="DA26" s="663"/>
      <c r="DB26" s="663"/>
      <c r="DC26" s="664"/>
      <c r="DD26" s="648">
        <v>2124552</v>
      </c>
      <c r="DE26" s="643"/>
      <c r="DF26" s="643"/>
      <c r="DG26" s="643"/>
      <c r="DH26" s="643"/>
      <c r="DI26" s="643"/>
      <c r="DJ26" s="643"/>
      <c r="DK26" s="644"/>
      <c r="DL26" s="648" t="s">
        <v>128</v>
      </c>
      <c r="DM26" s="643"/>
      <c r="DN26" s="643"/>
      <c r="DO26" s="643"/>
      <c r="DP26" s="643"/>
      <c r="DQ26" s="643"/>
      <c r="DR26" s="643"/>
      <c r="DS26" s="643"/>
      <c r="DT26" s="643"/>
      <c r="DU26" s="643"/>
      <c r="DV26" s="644"/>
      <c r="DW26" s="645" t="s">
        <v>234</v>
      </c>
      <c r="DX26" s="663"/>
      <c r="DY26" s="663"/>
      <c r="DZ26" s="663"/>
      <c r="EA26" s="663"/>
      <c r="EB26" s="663"/>
      <c r="EC26" s="684"/>
    </row>
    <row r="27" spans="2:133" ht="11.25" customHeight="1" x14ac:dyDescent="0.15">
      <c r="B27" s="639" t="s">
        <v>300</v>
      </c>
      <c r="C27" s="640"/>
      <c r="D27" s="640"/>
      <c r="E27" s="640"/>
      <c r="F27" s="640"/>
      <c r="G27" s="640"/>
      <c r="H27" s="640"/>
      <c r="I27" s="640"/>
      <c r="J27" s="640"/>
      <c r="K27" s="640"/>
      <c r="L27" s="640"/>
      <c r="M27" s="640"/>
      <c r="N27" s="640"/>
      <c r="O27" s="640"/>
      <c r="P27" s="640"/>
      <c r="Q27" s="641"/>
      <c r="R27" s="642">
        <v>7125</v>
      </c>
      <c r="S27" s="643"/>
      <c r="T27" s="643"/>
      <c r="U27" s="643"/>
      <c r="V27" s="643"/>
      <c r="W27" s="643"/>
      <c r="X27" s="643"/>
      <c r="Y27" s="644"/>
      <c r="Z27" s="675">
        <v>0</v>
      </c>
      <c r="AA27" s="675"/>
      <c r="AB27" s="675"/>
      <c r="AC27" s="675"/>
      <c r="AD27" s="676">
        <v>7125</v>
      </c>
      <c r="AE27" s="676"/>
      <c r="AF27" s="676"/>
      <c r="AG27" s="676"/>
      <c r="AH27" s="676"/>
      <c r="AI27" s="676"/>
      <c r="AJ27" s="676"/>
      <c r="AK27" s="676"/>
      <c r="AL27" s="645">
        <v>0.1</v>
      </c>
      <c r="AM27" s="646"/>
      <c r="AN27" s="646"/>
      <c r="AO27" s="677"/>
      <c r="AP27" s="639" t="s">
        <v>301</v>
      </c>
      <c r="AQ27" s="640"/>
      <c r="AR27" s="640"/>
      <c r="AS27" s="640"/>
      <c r="AT27" s="640"/>
      <c r="AU27" s="640"/>
      <c r="AV27" s="640"/>
      <c r="AW27" s="640"/>
      <c r="AX27" s="640"/>
      <c r="AY27" s="640"/>
      <c r="AZ27" s="640"/>
      <c r="BA27" s="640"/>
      <c r="BB27" s="640"/>
      <c r="BC27" s="640"/>
      <c r="BD27" s="640"/>
      <c r="BE27" s="640"/>
      <c r="BF27" s="641"/>
      <c r="BG27" s="642">
        <v>5448212</v>
      </c>
      <c r="BH27" s="643"/>
      <c r="BI27" s="643"/>
      <c r="BJ27" s="643"/>
      <c r="BK27" s="643"/>
      <c r="BL27" s="643"/>
      <c r="BM27" s="643"/>
      <c r="BN27" s="644"/>
      <c r="BO27" s="675">
        <v>100</v>
      </c>
      <c r="BP27" s="675"/>
      <c r="BQ27" s="675"/>
      <c r="BR27" s="675"/>
      <c r="BS27" s="648">
        <v>33660</v>
      </c>
      <c r="BT27" s="643"/>
      <c r="BU27" s="643"/>
      <c r="BV27" s="643"/>
      <c r="BW27" s="643"/>
      <c r="BX27" s="643"/>
      <c r="BY27" s="643"/>
      <c r="BZ27" s="643"/>
      <c r="CA27" s="643"/>
      <c r="CB27" s="689"/>
      <c r="CD27" s="681" t="s">
        <v>302</v>
      </c>
      <c r="CE27" s="682"/>
      <c r="CF27" s="682"/>
      <c r="CG27" s="682"/>
      <c r="CH27" s="682"/>
      <c r="CI27" s="682"/>
      <c r="CJ27" s="682"/>
      <c r="CK27" s="682"/>
      <c r="CL27" s="682"/>
      <c r="CM27" s="682"/>
      <c r="CN27" s="682"/>
      <c r="CO27" s="682"/>
      <c r="CP27" s="682"/>
      <c r="CQ27" s="683"/>
      <c r="CR27" s="642">
        <v>4664166</v>
      </c>
      <c r="CS27" s="661"/>
      <c r="CT27" s="661"/>
      <c r="CU27" s="661"/>
      <c r="CV27" s="661"/>
      <c r="CW27" s="661"/>
      <c r="CX27" s="661"/>
      <c r="CY27" s="662"/>
      <c r="CZ27" s="645">
        <v>18.899999999999999</v>
      </c>
      <c r="DA27" s="663"/>
      <c r="DB27" s="663"/>
      <c r="DC27" s="664"/>
      <c r="DD27" s="648">
        <v>1216070</v>
      </c>
      <c r="DE27" s="661"/>
      <c r="DF27" s="661"/>
      <c r="DG27" s="661"/>
      <c r="DH27" s="661"/>
      <c r="DI27" s="661"/>
      <c r="DJ27" s="661"/>
      <c r="DK27" s="662"/>
      <c r="DL27" s="648">
        <v>1210894</v>
      </c>
      <c r="DM27" s="661"/>
      <c r="DN27" s="661"/>
      <c r="DO27" s="661"/>
      <c r="DP27" s="661"/>
      <c r="DQ27" s="661"/>
      <c r="DR27" s="661"/>
      <c r="DS27" s="661"/>
      <c r="DT27" s="661"/>
      <c r="DU27" s="661"/>
      <c r="DV27" s="662"/>
      <c r="DW27" s="645">
        <v>10.5</v>
      </c>
      <c r="DX27" s="663"/>
      <c r="DY27" s="663"/>
      <c r="DZ27" s="663"/>
      <c r="EA27" s="663"/>
      <c r="EB27" s="663"/>
      <c r="EC27" s="684"/>
    </row>
    <row r="28" spans="2:133" ht="11.25" customHeight="1" x14ac:dyDescent="0.15">
      <c r="B28" s="639" t="s">
        <v>303</v>
      </c>
      <c r="C28" s="640"/>
      <c r="D28" s="640"/>
      <c r="E28" s="640"/>
      <c r="F28" s="640"/>
      <c r="G28" s="640"/>
      <c r="H28" s="640"/>
      <c r="I28" s="640"/>
      <c r="J28" s="640"/>
      <c r="K28" s="640"/>
      <c r="L28" s="640"/>
      <c r="M28" s="640"/>
      <c r="N28" s="640"/>
      <c r="O28" s="640"/>
      <c r="P28" s="640"/>
      <c r="Q28" s="641"/>
      <c r="R28" s="642">
        <v>4530</v>
      </c>
      <c r="S28" s="643"/>
      <c r="T28" s="643"/>
      <c r="U28" s="643"/>
      <c r="V28" s="643"/>
      <c r="W28" s="643"/>
      <c r="X28" s="643"/>
      <c r="Y28" s="644"/>
      <c r="Z28" s="675">
        <v>0</v>
      </c>
      <c r="AA28" s="675"/>
      <c r="AB28" s="675"/>
      <c r="AC28" s="675"/>
      <c r="AD28" s="676" t="s">
        <v>173</v>
      </c>
      <c r="AE28" s="676"/>
      <c r="AF28" s="676"/>
      <c r="AG28" s="676"/>
      <c r="AH28" s="676"/>
      <c r="AI28" s="676"/>
      <c r="AJ28" s="676"/>
      <c r="AK28" s="676"/>
      <c r="AL28" s="645" t="s">
        <v>234</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304</v>
      </c>
      <c r="CE28" s="682"/>
      <c r="CF28" s="682"/>
      <c r="CG28" s="682"/>
      <c r="CH28" s="682"/>
      <c r="CI28" s="682"/>
      <c r="CJ28" s="682"/>
      <c r="CK28" s="682"/>
      <c r="CL28" s="682"/>
      <c r="CM28" s="682"/>
      <c r="CN28" s="682"/>
      <c r="CO28" s="682"/>
      <c r="CP28" s="682"/>
      <c r="CQ28" s="683"/>
      <c r="CR28" s="642">
        <v>1670714</v>
      </c>
      <c r="CS28" s="643"/>
      <c r="CT28" s="643"/>
      <c r="CU28" s="643"/>
      <c r="CV28" s="643"/>
      <c r="CW28" s="643"/>
      <c r="CX28" s="643"/>
      <c r="CY28" s="644"/>
      <c r="CZ28" s="645">
        <v>6.8</v>
      </c>
      <c r="DA28" s="663"/>
      <c r="DB28" s="663"/>
      <c r="DC28" s="664"/>
      <c r="DD28" s="648">
        <v>1670714</v>
      </c>
      <c r="DE28" s="643"/>
      <c r="DF28" s="643"/>
      <c r="DG28" s="643"/>
      <c r="DH28" s="643"/>
      <c r="DI28" s="643"/>
      <c r="DJ28" s="643"/>
      <c r="DK28" s="644"/>
      <c r="DL28" s="648">
        <v>1670714</v>
      </c>
      <c r="DM28" s="643"/>
      <c r="DN28" s="643"/>
      <c r="DO28" s="643"/>
      <c r="DP28" s="643"/>
      <c r="DQ28" s="643"/>
      <c r="DR28" s="643"/>
      <c r="DS28" s="643"/>
      <c r="DT28" s="643"/>
      <c r="DU28" s="643"/>
      <c r="DV28" s="644"/>
      <c r="DW28" s="645">
        <v>14.6</v>
      </c>
      <c r="DX28" s="663"/>
      <c r="DY28" s="663"/>
      <c r="DZ28" s="663"/>
      <c r="EA28" s="663"/>
      <c r="EB28" s="663"/>
      <c r="EC28" s="684"/>
    </row>
    <row r="29" spans="2:133" ht="11.25" customHeight="1" x14ac:dyDescent="0.15">
      <c r="B29" s="639" t="s">
        <v>305</v>
      </c>
      <c r="C29" s="640"/>
      <c r="D29" s="640"/>
      <c r="E29" s="640"/>
      <c r="F29" s="640"/>
      <c r="G29" s="640"/>
      <c r="H29" s="640"/>
      <c r="I29" s="640"/>
      <c r="J29" s="640"/>
      <c r="K29" s="640"/>
      <c r="L29" s="640"/>
      <c r="M29" s="640"/>
      <c r="N29" s="640"/>
      <c r="O29" s="640"/>
      <c r="P29" s="640"/>
      <c r="Q29" s="641"/>
      <c r="R29" s="642">
        <v>114949</v>
      </c>
      <c r="S29" s="643"/>
      <c r="T29" s="643"/>
      <c r="U29" s="643"/>
      <c r="V29" s="643"/>
      <c r="W29" s="643"/>
      <c r="X29" s="643"/>
      <c r="Y29" s="644"/>
      <c r="Z29" s="675">
        <v>0.5</v>
      </c>
      <c r="AA29" s="675"/>
      <c r="AB29" s="675"/>
      <c r="AC29" s="675"/>
      <c r="AD29" s="676">
        <v>65327</v>
      </c>
      <c r="AE29" s="676"/>
      <c r="AF29" s="676"/>
      <c r="AG29" s="676"/>
      <c r="AH29" s="676"/>
      <c r="AI29" s="676"/>
      <c r="AJ29" s="676"/>
      <c r="AK29" s="676"/>
      <c r="AL29" s="645">
        <v>0.6</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306</v>
      </c>
      <c r="CE29" s="728"/>
      <c r="CF29" s="681" t="s">
        <v>307</v>
      </c>
      <c r="CG29" s="682"/>
      <c r="CH29" s="682"/>
      <c r="CI29" s="682"/>
      <c r="CJ29" s="682"/>
      <c r="CK29" s="682"/>
      <c r="CL29" s="682"/>
      <c r="CM29" s="682"/>
      <c r="CN29" s="682"/>
      <c r="CO29" s="682"/>
      <c r="CP29" s="682"/>
      <c r="CQ29" s="683"/>
      <c r="CR29" s="642">
        <v>1670143</v>
      </c>
      <c r="CS29" s="661"/>
      <c r="CT29" s="661"/>
      <c r="CU29" s="661"/>
      <c r="CV29" s="661"/>
      <c r="CW29" s="661"/>
      <c r="CX29" s="661"/>
      <c r="CY29" s="662"/>
      <c r="CZ29" s="645">
        <v>6.8</v>
      </c>
      <c r="DA29" s="663"/>
      <c r="DB29" s="663"/>
      <c r="DC29" s="664"/>
      <c r="DD29" s="648">
        <v>1670143</v>
      </c>
      <c r="DE29" s="661"/>
      <c r="DF29" s="661"/>
      <c r="DG29" s="661"/>
      <c r="DH29" s="661"/>
      <c r="DI29" s="661"/>
      <c r="DJ29" s="661"/>
      <c r="DK29" s="662"/>
      <c r="DL29" s="648">
        <v>1670143</v>
      </c>
      <c r="DM29" s="661"/>
      <c r="DN29" s="661"/>
      <c r="DO29" s="661"/>
      <c r="DP29" s="661"/>
      <c r="DQ29" s="661"/>
      <c r="DR29" s="661"/>
      <c r="DS29" s="661"/>
      <c r="DT29" s="661"/>
      <c r="DU29" s="661"/>
      <c r="DV29" s="662"/>
      <c r="DW29" s="645">
        <v>14.5</v>
      </c>
      <c r="DX29" s="663"/>
      <c r="DY29" s="663"/>
      <c r="DZ29" s="663"/>
      <c r="EA29" s="663"/>
      <c r="EB29" s="663"/>
      <c r="EC29" s="684"/>
    </row>
    <row r="30" spans="2:133" ht="11.25" customHeight="1" x14ac:dyDescent="0.15">
      <c r="B30" s="639" t="s">
        <v>308</v>
      </c>
      <c r="C30" s="640"/>
      <c r="D30" s="640"/>
      <c r="E30" s="640"/>
      <c r="F30" s="640"/>
      <c r="G30" s="640"/>
      <c r="H30" s="640"/>
      <c r="I30" s="640"/>
      <c r="J30" s="640"/>
      <c r="K30" s="640"/>
      <c r="L30" s="640"/>
      <c r="M30" s="640"/>
      <c r="N30" s="640"/>
      <c r="O30" s="640"/>
      <c r="P30" s="640"/>
      <c r="Q30" s="641"/>
      <c r="R30" s="642">
        <v>87440</v>
      </c>
      <c r="S30" s="643"/>
      <c r="T30" s="643"/>
      <c r="U30" s="643"/>
      <c r="V30" s="643"/>
      <c r="W30" s="643"/>
      <c r="X30" s="643"/>
      <c r="Y30" s="644"/>
      <c r="Z30" s="675">
        <v>0.3</v>
      </c>
      <c r="AA30" s="675"/>
      <c r="AB30" s="675"/>
      <c r="AC30" s="675"/>
      <c r="AD30" s="676" t="s">
        <v>234</v>
      </c>
      <c r="AE30" s="676"/>
      <c r="AF30" s="676"/>
      <c r="AG30" s="676"/>
      <c r="AH30" s="676"/>
      <c r="AI30" s="676"/>
      <c r="AJ30" s="676"/>
      <c r="AK30" s="676"/>
      <c r="AL30" s="645" t="s">
        <v>173</v>
      </c>
      <c r="AM30" s="646"/>
      <c r="AN30" s="646"/>
      <c r="AO30" s="677"/>
      <c r="AP30" s="703" t="s">
        <v>222</v>
      </c>
      <c r="AQ30" s="704"/>
      <c r="AR30" s="704"/>
      <c r="AS30" s="704"/>
      <c r="AT30" s="704"/>
      <c r="AU30" s="704"/>
      <c r="AV30" s="704"/>
      <c r="AW30" s="704"/>
      <c r="AX30" s="704"/>
      <c r="AY30" s="704"/>
      <c r="AZ30" s="704"/>
      <c r="BA30" s="704"/>
      <c r="BB30" s="704"/>
      <c r="BC30" s="704"/>
      <c r="BD30" s="704"/>
      <c r="BE30" s="704"/>
      <c r="BF30" s="705"/>
      <c r="BG30" s="703" t="s">
        <v>309</v>
      </c>
      <c r="BH30" s="716"/>
      <c r="BI30" s="716"/>
      <c r="BJ30" s="716"/>
      <c r="BK30" s="716"/>
      <c r="BL30" s="716"/>
      <c r="BM30" s="716"/>
      <c r="BN30" s="716"/>
      <c r="BO30" s="716"/>
      <c r="BP30" s="716"/>
      <c r="BQ30" s="717"/>
      <c r="BR30" s="703" t="s">
        <v>310</v>
      </c>
      <c r="BS30" s="716"/>
      <c r="BT30" s="716"/>
      <c r="BU30" s="716"/>
      <c r="BV30" s="716"/>
      <c r="BW30" s="716"/>
      <c r="BX30" s="716"/>
      <c r="BY30" s="716"/>
      <c r="BZ30" s="716"/>
      <c r="CA30" s="716"/>
      <c r="CB30" s="717"/>
      <c r="CD30" s="729"/>
      <c r="CE30" s="730"/>
      <c r="CF30" s="681" t="s">
        <v>311</v>
      </c>
      <c r="CG30" s="682"/>
      <c r="CH30" s="682"/>
      <c r="CI30" s="682"/>
      <c r="CJ30" s="682"/>
      <c r="CK30" s="682"/>
      <c r="CL30" s="682"/>
      <c r="CM30" s="682"/>
      <c r="CN30" s="682"/>
      <c r="CO30" s="682"/>
      <c r="CP30" s="682"/>
      <c r="CQ30" s="683"/>
      <c r="CR30" s="642">
        <v>1557978</v>
      </c>
      <c r="CS30" s="643"/>
      <c r="CT30" s="643"/>
      <c r="CU30" s="643"/>
      <c r="CV30" s="643"/>
      <c r="CW30" s="643"/>
      <c r="CX30" s="643"/>
      <c r="CY30" s="644"/>
      <c r="CZ30" s="645">
        <v>6.3</v>
      </c>
      <c r="DA30" s="663"/>
      <c r="DB30" s="663"/>
      <c r="DC30" s="664"/>
      <c r="DD30" s="648">
        <v>1557978</v>
      </c>
      <c r="DE30" s="643"/>
      <c r="DF30" s="643"/>
      <c r="DG30" s="643"/>
      <c r="DH30" s="643"/>
      <c r="DI30" s="643"/>
      <c r="DJ30" s="643"/>
      <c r="DK30" s="644"/>
      <c r="DL30" s="648">
        <v>1557978</v>
      </c>
      <c r="DM30" s="643"/>
      <c r="DN30" s="643"/>
      <c r="DO30" s="643"/>
      <c r="DP30" s="643"/>
      <c r="DQ30" s="643"/>
      <c r="DR30" s="643"/>
      <c r="DS30" s="643"/>
      <c r="DT30" s="643"/>
      <c r="DU30" s="643"/>
      <c r="DV30" s="644"/>
      <c r="DW30" s="645">
        <v>13.6</v>
      </c>
      <c r="DX30" s="663"/>
      <c r="DY30" s="663"/>
      <c r="DZ30" s="663"/>
      <c r="EA30" s="663"/>
      <c r="EB30" s="663"/>
      <c r="EC30" s="684"/>
    </row>
    <row r="31" spans="2:133" ht="11.25" customHeight="1" x14ac:dyDescent="0.15">
      <c r="B31" s="639" t="s">
        <v>312</v>
      </c>
      <c r="C31" s="640"/>
      <c r="D31" s="640"/>
      <c r="E31" s="640"/>
      <c r="F31" s="640"/>
      <c r="G31" s="640"/>
      <c r="H31" s="640"/>
      <c r="I31" s="640"/>
      <c r="J31" s="640"/>
      <c r="K31" s="640"/>
      <c r="L31" s="640"/>
      <c r="M31" s="640"/>
      <c r="N31" s="640"/>
      <c r="O31" s="640"/>
      <c r="P31" s="640"/>
      <c r="Q31" s="641"/>
      <c r="R31" s="642">
        <v>9219721</v>
      </c>
      <c r="S31" s="643"/>
      <c r="T31" s="643"/>
      <c r="U31" s="643"/>
      <c r="V31" s="643"/>
      <c r="W31" s="643"/>
      <c r="X31" s="643"/>
      <c r="Y31" s="644"/>
      <c r="Z31" s="675">
        <v>36.700000000000003</v>
      </c>
      <c r="AA31" s="675"/>
      <c r="AB31" s="675"/>
      <c r="AC31" s="675"/>
      <c r="AD31" s="676" t="s">
        <v>128</v>
      </c>
      <c r="AE31" s="676"/>
      <c r="AF31" s="676"/>
      <c r="AG31" s="676"/>
      <c r="AH31" s="676"/>
      <c r="AI31" s="676"/>
      <c r="AJ31" s="676"/>
      <c r="AK31" s="676"/>
      <c r="AL31" s="645" t="s">
        <v>254</v>
      </c>
      <c r="AM31" s="646"/>
      <c r="AN31" s="646"/>
      <c r="AO31" s="677"/>
      <c r="AP31" s="718" t="s">
        <v>313</v>
      </c>
      <c r="AQ31" s="719"/>
      <c r="AR31" s="719"/>
      <c r="AS31" s="719"/>
      <c r="AT31" s="724" t="s">
        <v>314</v>
      </c>
      <c r="AU31" s="231"/>
      <c r="AV31" s="231"/>
      <c r="AW31" s="231"/>
      <c r="AX31" s="708" t="s">
        <v>185</v>
      </c>
      <c r="AY31" s="709"/>
      <c r="AZ31" s="709"/>
      <c r="BA31" s="709"/>
      <c r="BB31" s="709"/>
      <c r="BC31" s="709"/>
      <c r="BD31" s="709"/>
      <c r="BE31" s="709"/>
      <c r="BF31" s="710"/>
      <c r="BG31" s="711">
        <v>98.1</v>
      </c>
      <c r="BH31" s="712"/>
      <c r="BI31" s="712"/>
      <c r="BJ31" s="712"/>
      <c r="BK31" s="712"/>
      <c r="BL31" s="712"/>
      <c r="BM31" s="713">
        <v>96.1</v>
      </c>
      <c r="BN31" s="712"/>
      <c r="BO31" s="712"/>
      <c r="BP31" s="712"/>
      <c r="BQ31" s="714"/>
      <c r="BR31" s="711">
        <v>98.7</v>
      </c>
      <c r="BS31" s="712"/>
      <c r="BT31" s="712"/>
      <c r="BU31" s="712"/>
      <c r="BV31" s="712"/>
      <c r="BW31" s="712"/>
      <c r="BX31" s="713">
        <v>96.5</v>
      </c>
      <c r="BY31" s="712"/>
      <c r="BZ31" s="712"/>
      <c r="CA31" s="712"/>
      <c r="CB31" s="714"/>
      <c r="CD31" s="729"/>
      <c r="CE31" s="730"/>
      <c r="CF31" s="681" t="s">
        <v>315</v>
      </c>
      <c r="CG31" s="682"/>
      <c r="CH31" s="682"/>
      <c r="CI31" s="682"/>
      <c r="CJ31" s="682"/>
      <c r="CK31" s="682"/>
      <c r="CL31" s="682"/>
      <c r="CM31" s="682"/>
      <c r="CN31" s="682"/>
      <c r="CO31" s="682"/>
      <c r="CP31" s="682"/>
      <c r="CQ31" s="683"/>
      <c r="CR31" s="642">
        <v>112165</v>
      </c>
      <c r="CS31" s="661"/>
      <c r="CT31" s="661"/>
      <c r="CU31" s="661"/>
      <c r="CV31" s="661"/>
      <c r="CW31" s="661"/>
      <c r="CX31" s="661"/>
      <c r="CY31" s="662"/>
      <c r="CZ31" s="645">
        <v>0.5</v>
      </c>
      <c r="DA31" s="663"/>
      <c r="DB31" s="663"/>
      <c r="DC31" s="664"/>
      <c r="DD31" s="648">
        <v>112165</v>
      </c>
      <c r="DE31" s="661"/>
      <c r="DF31" s="661"/>
      <c r="DG31" s="661"/>
      <c r="DH31" s="661"/>
      <c r="DI31" s="661"/>
      <c r="DJ31" s="661"/>
      <c r="DK31" s="662"/>
      <c r="DL31" s="648">
        <v>112165</v>
      </c>
      <c r="DM31" s="661"/>
      <c r="DN31" s="661"/>
      <c r="DO31" s="661"/>
      <c r="DP31" s="661"/>
      <c r="DQ31" s="661"/>
      <c r="DR31" s="661"/>
      <c r="DS31" s="661"/>
      <c r="DT31" s="661"/>
      <c r="DU31" s="661"/>
      <c r="DV31" s="662"/>
      <c r="DW31" s="645">
        <v>1</v>
      </c>
      <c r="DX31" s="663"/>
      <c r="DY31" s="663"/>
      <c r="DZ31" s="663"/>
      <c r="EA31" s="663"/>
      <c r="EB31" s="663"/>
      <c r="EC31" s="684"/>
    </row>
    <row r="32" spans="2:133" ht="11.25" customHeight="1" x14ac:dyDescent="0.15">
      <c r="B32" s="733" t="s">
        <v>316</v>
      </c>
      <c r="C32" s="734"/>
      <c r="D32" s="734"/>
      <c r="E32" s="734"/>
      <c r="F32" s="734"/>
      <c r="G32" s="734"/>
      <c r="H32" s="734"/>
      <c r="I32" s="734"/>
      <c r="J32" s="734"/>
      <c r="K32" s="734"/>
      <c r="L32" s="734"/>
      <c r="M32" s="734"/>
      <c r="N32" s="734"/>
      <c r="O32" s="734"/>
      <c r="P32" s="734"/>
      <c r="Q32" s="735"/>
      <c r="R32" s="642" t="s">
        <v>128</v>
      </c>
      <c r="S32" s="643"/>
      <c r="T32" s="643"/>
      <c r="U32" s="643"/>
      <c r="V32" s="643"/>
      <c r="W32" s="643"/>
      <c r="X32" s="643"/>
      <c r="Y32" s="644"/>
      <c r="Z32" s="675" t="s">
        <v>173</v>
      </c>
      <c r="AA32" s="675"/>
      <c r="AB32" s="675"/>
      <c r="AC32" s="675"/>
      <c r="AD32" s="676" t="s">
        <v>234</v>
      </c>
      <c r="AE32" s="676"/>
      <c r="AF32" s="676"/>
      <c r="AG32" s="676"/>
      <c r="AH32" s="676"/>
      <c r="AI32" s="676"/>
      <c r="AJ32" s="676"/>
      <c r="AK32" s="676"/>
      <c r="AL32" s="645" t="s">
        <v>234</v>
      </c>
      <c r="AM32" s="646"/>
      <c r="AN32" s="646"/>
      <c r="AO32" s="677"/>
      <c r="AP32" s="720"/>
      <c r="AQ32" s="721"/>
      <c r="AR32" s="721"/>
      <c r="AS32" s="721"/>
      <c r="AT32" s="725"/>
      <c r="AU32" s="230" t="s">
        <v>317</v>
      </c>
      <c r="AV32" s="230"/>
      <c r="AW32" s="230"/>
      <c r="AX32" s="639" t="s">
        <v>318</v>
      </c>
      <c r="AY32" s="640"/>
      <c r="AZ32" s="640"/>
      <c r="BA32" s="640"/>
      <c r="BB32" s="640"/>
      <c r="BC32" s="640"/>
      <c r="BD32" s="640"/>
      <c r="BE32" s="640"/>
      <c r="BF32" s="641"/>
      <c r="BG32" s="715">
        <v>98.8</v>
      </c>
      <c r="BH32" s="661"/>
      <c r="BI32" s="661"/>
      <c r="BJ32" s="661"/>
      <c r="BK32" s="661"/>
      <c r="BL32" s="661"/>
      <c r="BM32" s="646">
        <v>97</v>
      </c>
      <c r="BN32" s="707"/>
      <c r="BO32" s="707"/>
      <c r="BP32" s="707"/>
      <c r="BQ32" s="688"/>
      <c r="BR32" s="715">
        <v>98.8</v>
      </c>
      <c r="BS32" s="661"/>
      <c r="BT32" s="661"/>
      <c r="BU32" s="661"/>
      <c r="BV32" s="661"/>
      <c r="BW32" s="661"/>
      <c r="BX32" s="646">
        <v>97.1</v>
      </c>
      <c r="BY32" s="707"/>
      <c r="BZ32" s="707"/>
      <c r="CA32" s="707"/>
      <c r="CB32" s="688"/>
      <c r="CD32" s="731"/>
      <c r="CE32" s="732"/>
      <c r="CF32" s="681" t="s">
        <v>319</v>
      </c>
      <c r="CG32" s="682"/>
      <c r="CH32" s="682"/>
      <c r="CI32" s="682"/>
      <c r="CJ32" s="682"/>
      <c r="CK32" s="682"/>
      <c r="CL32" s="682"/>
      <c r="CM32" s="682"/>
      <c r="CN32" s="682"/>
      <c r="CO32" s="682"/>
      <c r="CP32" s="682"/>
      <c r="CQ32" s="683"/>
      <c r="CR32" s="642">
        <v>571</v>
      </c>
      <c r="CS32" s="643"/>
      <c r="CT32" s="643"/>
      <c r="CU32" s="643"/>
      <c r="CV32" s="643"/>
      <c r="CW32" s="643"/>
      <c r="CX32" s="643"/>
      <c r="CY32" s="644"/>
      <c r="CZ32" s="645">
        <v>0</v>
      </c>
      <c r="DA32" s="663"/>
      <c r="DB32" s="663"/>
      <c r="DC32" s="664"/>
      <c r="DD32" s="648">
        <v>571</v>
      </c>
      <c r="DE32" s="643"/>
      <c r="DF32" s="643"/>
      <c r="DG32" s="643"/>
      <c r="DH32" s="643"/>
      <c r="DI32" s="643"/>
      <c r="DJ32" s="643"/>
      <c r="DK32" s="644"/>
      <c r="DL32" s="648">
        <v>571</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320</v>
      </c>
      <c r="C33" s="640"/>
      <c r="D33" s="640"/>
      <c r="E33" s="640"/>
      <c r="F33" s="640"/>
      <c r="G33" s="640"/>
      <c r="H33" s="640"/>
      <c r="I33" s="640"/>
      <c r="J33" s="640"/>
      <c r="K33" s="640"/>
      <c r="L33" s="640"/>
      <c r="M33" s="640"/>
      <c r="N33" s="640"/>
      <c r="O33" s="640"/>
      <c r="P33" s="640"/>
      <c r="Q33" s="641"/>
      <c r="R33" s="642">
        <v>1525062</v>
      </c>
      <c r="S33" s="643"/>
      <c r="T33" s="643"/>
      <c r="U33" s="643"/>
      <c r="V33" s="643"/>
      <c r="W33" s="643"/>
      <c r="X33" s="643"/>
      <c r="Y33" s="644"/>
      <c r="Z33" s="675">
        <v>6.1</v>
      </c>
      <c r="AA33" s="675"/>
      <c r="AB33" s="675"/>
      <c r="AC33" s="675"/>
      <c r="AD33" s="676" t="s">
        <v>173</v>
      </c>
      <c r="AE33" s="676"/>
      <c r="AF33" s="676"/>
      <c r="AG33" s="676"/>
      <c r="AH33" s="676"/>
      <c r="AI33" s="676"/>
      <c r="AJ33" s="676"/>
      <c r="AK33" s="676"/>
      <c r="AL33" s="645" t="s">
        <v>234</v>
      </c>
      <c r="AM33" s="646"/>
      <c r="AN33" s="646"/>
      <c r="AO33" s="677"/>
      <c r="AP33" s="722"/>
      <c r="AQ33" s="723"/>
      <c r="AR33" s="723"/>
      <c r="AS33" s="723"/>
      <c r="AT33" s="726"/>
      <c r="AU33" s="232"/>
      <c r="AV33" s="232"/>
      <c r="AW33" s="232"/>
      <c r="AX33" s="623" t="s">
        <v>321</v>
      </c>
      <c r="AY33" s="624"/>
      <c r="AZ33" s="624"/>
      <c r="BA33" s="624"/>
      <c r="BB33" s="624"/>
      <c r="BC33" s="624"/>
      <c r="BD33" s="624"/>
      <c r="BE33" s="624"/>
      <c r="BF33" s="625"/>
      <c r="BG33" s="706">
        <v>97.2</v>
      </c>
      <c r="BH33" s="627"/>
      <c r="BI33" s="627"/>
      <c r="BJ33" s="627"/>
      <c r="BK33" s="627"/>
      <c r="BL33" s="627"/>
      <c r="BM33" s="669">
        <v>94.7</v>
      </c>
      <c r="BN33" s="627"/>
      <c r="BO33" s="627"/>
      <c r="BP33" s="627"/>
      <c r="BQ33" s="671"/>
      <c r="BR33" s="706">
        <v>98.6</v>
      </c>
      <c r="BS33" s="627"/>
      <c r="BT33" s="627"/>
      <c r="BU33" s="627"/>
      <c r="BV33" s="627"/>
      <c r="BW33" s="627"/>
      <c r="BX33" s="669">
        <v>95.5</v>
      </c>
      <c r="BY33" s="627"/>
      <c r="BZ33" s="627"/>
      <c r="CA33" s="627"/>
      <c r="CB33" s="671"/>
      <c r="CD33" s="681" t="s">
        <v>322</v>
      </c>
      <c r="CE33" s="682"/>
      <c r="CF33" s="682"/>
      <c r="CG33" s="682"/>
      <c r="CH33" s="682"/>
      <c r="CI33" s="682"/>
      <c r="CJ33" s="682"/>
      <c r="CK33" s="682"/>
      <c r="CL33" s="682"/>
      <c r="CM33" s="682"/>
      <c r="CN33" s="682"/>
      <c r="CO33" s="682"/>
      <c r="CP33" s="682"/>
      <c r="CQ33" s="683"/>
      <c r="CR33" s="642">
        <v>14281982</v>
      </c>
      <c r="CS33" s="661"/>
      <c r="CT33" s="661"/>
      <c r="CU33" s="661"/>
      <c r="CV33" s="661"/>
      <c r="CW33" s="661"/>
      <c r="CX33" s="661"/>
      <c r="CY33" s="662"/>
      <c r="CZ33" s="645">
        <v>57.8</v>
      </c>
      <c r="DA33" s="663"/>
      <c r="DB33" s="663"/>
      <c r="DC33" s="664"/>
      <c r="DD33" s="648">
        <v>6955760</v>
      </c>
      <c r="DE33" s="661"/>
      <c r="DF33" s="661"/>
      <c r="DG33" s="661"/>
      <c r="DH33" s="661"/>
      <c r="DI33" s="661"/>
      <c r="DJ33" s="661"/>
      <c r="DK33" s="662"/>
      <c r="DL33" s="648">
        <v>5078823</v>
      </c>
      <c r="DM33" s="661"/>
      <c r="DN33" s="661"/>
      <c r="DO33" s="661"/>
      <c r="DP33" s="661"/>
      <c r="DQ33" s="661"/>
      <c r="DR33" s="661"/>
      <c r="DS33" s="661"/>
      <c r="DT33" s="661"/>
      <c r="DU33" s="661"/>
      <c r="DV33" s="662"/>
      <c r="DW33" s="645">
        <v>44.2</v>
      </c>
      <c r="DX33" s="663"/>
      <c r="DY33" s="663"/>
      <c r="DZ33" s="663"/>
      <c r="EA33" s="663"/>
      <c r="EB33" s="663"/>
      <c r="EC33" s="684"/>
    </row>
    <row r="34" spans="2:133" ht="11.25" customHeight="1" x14ac:dyDescent="0.15">
      <c r="B34" s="639" t="s">
        <v>323</v>
      </c>
      <c r="C34" s="640"/>
      <c r="D34" s="640"/>
      <c r="E34" s="640"/>
      <c r="F34" s="640"/>
      <c r="G34" s="640"/>
      <c r="H34" s="640"/>
      <c r="I34" s="640"/>
      <c r="J34" s="640"/>
      <c r="K34" s="640"/>
      <c r="L34" s="640"/>
      <c r="M34" s="640"/>
      <c r="N34" s="640"/>
      <c r="O34" s="640"/>
      <c r="P34" s="640"/>
      <c r="Q34" s="641"/>
      <c r="R34" s="642">
        <v>13697</v>
      </c>
      <c r="S34" s="643"/>
      <c r="T34" s="643"/>
      <c r="U34" s="643"/>
      <c r="V34" s="643"/>
      <c r="W34" s="643"/>
      <c r="X34" s="643"/>
      <c r="Y34" s="644"/>
      <c r="Z34" s="675">
        <v>0.1</v>
      </c>
      <c r="AA34" s="675"/>
      <c r="AB34" s="675"/>
      <c r="AC34" s="675"/>
      <c r="AD34" s="676">
        <v>1069</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324</v>
      </c>
      <c r="CE34" s="682"/>
      <c r="CF34" s="682"/>
      <c r="CG34" s="682"/>
      <c r="CH34" s="682"/>
      <c r="CI34" s="682"/>
      <c r="CJ34" s="682"/>
      <c r="CK34" s="682"/>
      <c r="CL34" s="682"/>
      <c r="CM34" s="682"/>
      <c r="CN34" s="682"/>
      <c r="CO34" s="682"/>
      <c r="CP34" s="682"/>
      <c r="CQ34" s="683"/>
      <c r="CR34" s="642">
        <v>2660688</v>
      </c>
      <c r="CS34" s="643"/>
      <c r="CT34" s="643"/>
      <c r="CU34" s="643"/>
      <c r="CV34" s="643"/>
      <c r="CW34" s="643"/>
      <c r="CX34" s="643"/>
      <c r="CY34" s="644"/>
      <c r="CZ34" s="645">
        <v>10.8</v>
      </c>
      <c r="DA34" s="663"/>
      <c r="DB34" s="663"/>
      <c r="DC34" s="664"/>
      <c r="DD34" s="648">
        <v>2057211</v>
      </c>
      <c r="DE34" s="643"/>
      <c r="DF34" s="643"/>
      <c r="DG34" s="643"/>
      <c r="DH34" s="643"/>
      <c r="DI34" s="643"/>
      <c r="DJ34" s="643"/>
      <c r="DK34" s="644"/>
      <c r="DL34" s="648">
        <v>1457146</v>
      </c>
      <c r="DM34" s="643"/>
      <c r="DN34" s="643"/>
      <c r="DO34" s="643"/>
      <c r="DP34" s="643"/>
      <c r="DQ34" s="643"/>
      <c r="DR34" s="643"/>
      <c r="DS34" s="643"/>
      <c r="DT34" s="643"/>
      <c r="DU34" s="643"/>
      <c r="DV34" s="644"/>
      <c r="DW34" s="645">
        <v>12.7</v>
      </c>
      <c r="DX34" s="663"/>
      <c r="DY34" s="663"/>
      <c r="DZ34" s="663"/>
      <c r="EA34" s="663"/>
      <c r="EB34" s="663"/>
      <c r="EC34" s="684"/>
    </row>
    <row r="35" spans="2:133" ht="11.25" customHeight="1" x14ac:dyDescent="0.15">
      <c r="B35" s="639" t="s">
        <v>325</v>
      </c>
      <c r="C35" s="640"/>
      <c r="D35" s="640"/>
      <c r="E35" s="640"/>
      <c r="F35" s="640"/>
      <c r="G35" s="640"/>
      <c r="H35" s="640"/>
      <c r="I35" s="640"/>
      <c r="J35" s="640"/>
      <c r="K35" s="640"/>
      <c r="L35" s="640"/>
      <c r="M35" s="640"/>
      <c r="N35" s="640"/>
      <c r="O35" s="640"/>
      <c r="P35" s="640"/>
      <c r="Q35" s="641"/>
      <c r="R35" s="642">
        <v>779311</v>
      </c>
      <c r="S35" s="643"/>
      <c r="T35" s="643"/>
      <c r="U35" s="643"/>
      <c r="V35" s="643"/>
      <c r="W35" s="643"/>
      <c r="X35" s="643"/>
      <c r="Y35" s="644"/>
      <c r="Z35" s="675">
        <v>3.1</v>
      </c>
      <c r="AA35" s="675"/>
      <c r="AB35" s="675"/>
      <c r="AC35" s="675"/>
      <c r="AD35" s="676" t="s">
        <v>234</v>
      </c>
      <c r="AE35" s="676"/>
      <c r="AF35" s="676"/>
      <c r="AG35" s="676"/>
      <c r="AH35" s="676"/>
      <c r="AI35" s="676"/>
      <c r="AJ35" s="676"/>
      <c r="AK35" s="676"/>
      <c r="AL35" s="645" t="s">
        <v>234</v>
      </c>
      <c r="AM35" s="646"/>
      <c r="AN35" s="646"/>
      <c r="AO35" s="677"/>
      <c r="AP35" s="235"/>
      <c r="AQ35" s="703" t="s">
        <v>326</v>
      </c>
      <c r="AR35" s="704"/>
      <c r="AS35" s="704"/>
      <c r="AT35" s="704"/>
      <c r="AU35" s="704"/>
      <c r="AV35" s="704"/>
      <c r="AW35" s="704"/>
      <c r="AX35" s="704"/>
      <c r="AY35" s="704"/>
      <c r="AZ35" s="704"/>
      <c r="BA35" s="704"/>
      <c r="BB35" s="704"/>
      <c r="BC35" s="704"/>
      <c r="BD35" s="704"/>
      <c r="BE35" s="704"/>
      <c r="BF35" s="705"/>
      <c r="BG35" s="703" t="s">
        <v>327</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328</v>
      </c>
      <c r="CE35" s="682"/>
      <c r="CF35" s="682"/>
      <c r="CG35" s="682"/>
      <c r="CH35" s="682"/>
      <c r="CI35" s="682"/>
      <c r="CJ35" s="682"/>
      <c r="CK35" s="682"/>
      <c r="CL35" s="682"/>
      <c r="CM35" s="682"/>
      <c r="CN35" s="682"/>
      <c r="CO35" s="682"/>
      <c r="CP35" s="682"/>
      <c r="CQ35" s="683"/>
      <c r="CR35" s="642">
        <v>45293</v>
      </c>
      <c r="CS35" s="661"/>
      <c r="CT35" s="661"/>
      <c r="CU35" s="661"/>
      <c r="CV35" s="661"/>
      <c r="CW35" s="661"/>
      <c r="CX35" s="661"/>
      <c r="CY35" s="662"/>
      <c r="CZ35" s="645">
        <v>0.2</v>
      </c>
      <c r="DA35" s="663"/>
      <c r="DB35" s="663"/>
      <c r="DC35" s="664"/>
      <c r="DD35" s="648">
        <v>9413</v>
      </c>
      <c r="DE35" s="661"/>
      <c r="DF35" s="661"/>
      <c r="DG35" s="661"/>
      <c r="DH35" s="661"/>
      <c r="DI35" s="661"/>
      <c r="DJ35" s="661"/>
      <c r="DK35" s="662"/>
      <c r="DL35" s="648">
        <v>9413</v>
      </c>
      <c r="DM35" s="661"/>
      <c r="DN35" s="661"/>
      <c r="DO35" s="661"/>
      <c r="DP35" s="661"/>
      <c r="DQ35" s="661"/>
      <c r="DR35" s="661"/>
      <c r="DS35" s="661"/>
      <c r="DT35" s="661"/>
      <c r="DU35" s="661"/>
      <c r="DV35" s="662"/>
      <c r="DW35" s="645">
        <v>0.1</v>
      </c>
      <c r="DX35" s="663"/>
      <c r="DY35" s="663"/>
      <c r="DZ35" s="663"/>
      <c r="EA35" s="663"/>
      <c r="EB35" s="663"/>
      <c r="EC35" s="684"/>
    </row>
    <row r="36" spans="2:133" ht="11.25" customHeight="1" x14ac:dyDescent="0.15">
      <c r="B36" s="639" t="s">
        <v>329</v>
      </c>
      <c r="C36" s="640"/>
      <c r="D36" s="640"/>
      <c r="E36" s="640"/>
      <c r="F36" s="640"/>
      <c r="G36" s="640"/>
      <c r="H36" s="640"/>
      <c r="I36" s="640"/>
      <c r="J36" s="640"/>
      <c r="K36" s="640"/>
      <c r="L36" s="640"/>
      <c r="M36" s="640"/>
      <c r="N36" s="640"/>
      <c r="O36" s="640"/>
      <c r="P36" s="640"/>
      <c r="Q36" s="641"/>
      <c r="R36" s="642">
        <v>503018</v>
      </c>
      <c r="S36" s="643"/>
      <c r="T36" s="643"/>
      <c r="U36" s="643"/>
      <c r="V36" s="643"/>
      <c r="W36" s="643"/>
      <c r="X36" s="643"/>
      <c r="Y36" s="644"/>
      <c r="Z36" s="675">
        <v>2</v>
      </c>
      <c r="AA36" s="675"/>
      <c r="AB36" s="675"/>
      <c r="AC36" s="675"/>
      <c r="AD36" s="676" t="s">
        <v>128</v>
      </c>
      <c r="AE36" s="676"/>
      <c r="AF36" s="676"/>
      <c r="AG36" s="676"/>
      <c r="AH36" s="676"/>
      <c r="AI36" s="676"/>
      <c r="AJ36" s="676"/>
      <c r="AK36" s="676"/>
      <c r="AL36" s="645" t="s">
        <v>234</v>
      </c>
      <c r="AM36" s="646"/>
      <c r="AN36" s="646"/>
      <c r="AO36" s="677"/>
      <c r="AP36" s="235"/>
      <c r="AQ36" s="694" t="s">
        <v>330</v>
      </c>
      <c r="AR36" s="695"/>
      <c r="AS36" s="695"/>
      <c r="AT36" s="695"/>
      <c r="AU36" s="695"/>
      <c r="AV36" s="695"/>
      <c r="AW36" s="695"/>
      <c r="AX36" s="695"/>
      <c r="AY36" s="696"/>
      <c r="AZ36" s="697">
        <v>3305313</v>
      </c>
      <c r="BA36" s="698"/>
      <c r="BB36" s="698"/>
      <c r="BC36" s="698"/>
      <c r="BD36" s="698"/>
      <c r="BE36" s="698"/>
      <c r="BF36" s="699"/>
      <c r="BG36" s="700" t="s">
        <v>331</v>
      </c>
      <c r="BH36" s="701"/>
      <c r="BI36" s="701"/>
      <c r="BJ36" s="701"/>
      <c r="BK36" s="701"/>
      <c r="BL36" s="701"/>
      <c r="BM36" s="701"/>
      <c r="BN36" s="701"/>
      <c r="BO36" s="701"/>
      <c r="BP36" s="701"/>
      <c r="BQ36" s="701"/>
      <c r="BR36" s="701"/>
      <c r="BS36" s="701"/>
      <c r="BT36" s="701"/>
      <c r="BU36" s="702"/>
      <c r="BV36" s="697">
        <v>39176</v>
      </c>
      <c r="BW36" s="698"/>
      <c r="BX36" s="698"/>
      <c r="BY36" s="698"/>
      <c r="BZ36" s="698"/>
      <c r="CA36" s="698"/>
      <c r="CB36" s="699"/>
      <c r="CD36" s="681" t="s">
        <v>332</v>
      </c>
      <c r="CE36" s="682"/>
      <c r="CF36" s="682"/>
      <c r="CG36" s="682"/>
      <c r="CH36" s="682"/>
      <c r="CI36" s="682"/>
      <c r="CJ36" s="682"/>
      <c r="CK36" s="682"/>
      <c r="CL36" s="682"/>
      <c r="CM36" s="682"/>
      <c r="CN36" s="682"/>
      <c r="CO36" s="682"/>
      <c r="CP36" s="682"/>
      <c r="CQ36" s="683"/>
      <c r="CR36" s="642">
        <v>7903367</v>
      </c>
      <c r="CS36" s="643"/>
      <c r="CT36" s="643"/>
      <c r="CU36" s="643"/>
      <c r="CV36" s="643"/>
      <c r="CW36" s="643"/>
      <c r="CX36" s="643"/>
      <c r="CY36" s="644"/>
      <c r="CZ36" s="645">
        <v>32</v>
      </c>
      <c r="DA36" s="663"/>
      <c r="DB36" s="663"/>
      <c r="DC36" s="664"/>
      <c r="DD36" s="648">
        <v>2312508</v>
      </c>
      <c r="DE36" s="643"/>
      <c r="DF36" s="643"/>
      <c r="DG36" s="643"/>
      <c r="DH36" s="643"/>
      <c r="DI36" s="643"/>
      <c r="DJ36" s="643"/>
      <c r="DK36" s="644"/>
      <c r="DL36" s="648">
        <v>1624379</v>
      </c>
      <c r="DM36" s="643"/>
      <c r="DN36" s="643"/>
      <c r="DO36" s="643"/>
      <c r="DP36" s="643"/>
      <c r="DQ36" s="643"/>
      <c r="DR36" s="643"/>
      <c r="DS36" s="643"/>
      <c r="DT36" s="643"/>
      <c r="DU36" s="643"/>
      <c r="DV36" s="644"/>
      <c r="DW36" s="645">
        <v>14.1</v>
      </c>
      <c r="DX36" s="663"/>
      <c r="DY36" s="663"/>
      <c r="DZ36" s="663"/>
      <c r="EA36" s="663"/>
      <c r="EB36" s="663"/>
      <c r="EC36" s="684"/>
    </row>
    <row r="37" spans="2:133" ht="11.25" customHeight="1" x14ac:dyDescent="0.15">
      <c r="B37" s="639" t="s">
        <v>333</v>
      </c>
      <c r="C37" s="640"/>
      <c r="D37" s="640"/>
      <c r="E37" s="640"/>
      <c r="F37" s="640"/>
      <c r="G37" s="640"/>
      <c r="H37" s="640"/>
      <c r="I37" s="640"/>
      <c r="J37" s="640"/>
      <c r="K37" s="640"/>
      <c r="L37" s="640"/>
      <c r="M37" s="640"/>
      <c r="N37" s="640"/>
      <c r="O37" s="640"/>
      <c r="P37" s="640"/>
      <c r="Q37" s="641"/>
      <c r="R37" s="642">
        <v>273775</v>
      </c>
      <c r="S37" s="643"/>
      <c r="T37" s="643"/>
      <c r="U37" s="643"/>
      <c r="V37" s="643"/>
      <c r="W37" s="643"/>
      <c r="X37" s="643"/>
      <c r="Y37" s="644"/>
      <c r="Z37" s="675">
        <v>1.1000000000000001</v>
      </c>
      <c r="AA37" s="675"/>
      <c r="AB37" s="675"/>
      <c r="AC37" s="675"/>
      <c r="AD37" s="676" t="s">
        <v>128</v>
      </c>
      <c r="AE37" s="676"/>
      <c r="AF37" s="676"/>
      <c r="AG37" s="676"/>
      <c r="AH37" s="676"/>
      <c r="AI37" s="676"/>
      <c r="AJ37" s="676"/>
      <c r="AK37" s="676"/>
      <c r="AL37" s="645" t="s">
        <v>234</v>
      </c>
      <c r="AM37" s="646"/>
      <c r="AN37" s="646"/>
      <c r="AO37" s="677"/>
      <c r="AQ37" s="685" t="s">
        <v>334</v>
      </c>
      <c r="AR37" s="686"/>
      <c r="AS37" s="686"/>
      <c r="AT37" s="686"/>
      <c r="AU37" s="686"/>
      <c r="AV37" s="686"/>
      <c r="AW37" s="686"/>
      <c r="AX37" s="686"/>
      <c r="AY37" s="687"/>
      <c r="AZ37" s="642">
        <v>572578</v>
      </c>
      <c r="BA37" s="643"/>
      <c r="BB37" s="643"/>
      <c r="BC37" s="643"/>
      <c r="BD37" s="661"/>
      <c r="BE37" s="661"/>
      <c r="BF37" s="688"/>
      <c r="BG37" s="681" t="s">
        <v>335</v>
      </c>
      <c r="BH37" s="682"/>
      <c r="BI37" s="682"/>
      <c r="BJ37" s="682"/>
      <c r="BK37" s="682"/>
      <c r="BL37" s="682"/>
      <c r="BM37" s="682"/>
      <c r="BN37" s="682"/>
      <c r="BO37" s="682"/>
      <c r="BP37" s="682"/>
      <c r="BQ37" s="682"/>
      <c r="BR37" s="682"/>
      <c r="BS37" s="682"/>
      <c r="BT37" s="682"/>
      <c r="BU37" s="683"/>
      <c r="BV37" s="642">
        <v>-68949</v>
      </c>
      <c r="BW37" s="643"/>
      <c r="BX37" s="643"/>
      <c r="BY37" s="643"/>
      <c r="BZ37" s="643"/>
      <c r="CA37" s="643"/>
      <c r="CB37" s="689"/>
      <c r="CD37" s="681" t="s">
        <v>336</v>
      </c>
      <c r="CE37" s="682"/>
      <c r="CF37" s="682"/>
      <c r="CG37" s="682"/>
      <c r="CH37" s="682"/>
      <c r="CI37" s="682"/>
      <c r="CJ37" s="682"/>
      <c r="CK37" s="682"/>
      <c r="CL37" s="682"/>
      <c r="CM37" s="682"/>
      <c r="CN37" s="682"/>
      <c r="CO37" s="682"/>
      <c r="CP37" s="682"/>
      <c r="CQ37" s="683"/>
      <c r="CR37" s="642">
        <v>1124061</v>
      </c>
      <c r="CS37" s="661"/>
      <c r="CT37" s="661"/>
      <c r="CU37" s="661"/>
      <c r="CV37" s="661"/>
      <c r="CW37" s="661"/>
      <c r="CX37" s="661"/>
      <c r="CY37" s="662"/>
      <c r="CZ37" s="645">
        <v>4.5999999999999996</v>
      </c>
      <c r="DA37" s="663"/>
      <c r="DB37" s="663"/>
      <c r="DC37" s="664"/>
      <c r="DD37" s="648">
        <v>1110909</v>
      </c>
      <c r="DE37" s="661"/>
      <c r="DF37" s="661"/>
      <c r="DG37" s="661"/>
      <c r="DH37" s="661"/>
      <c r="DI37" s="661"/>
      <c r="DJ37" s="661"/>
      <c r="DK37" s="662"/>
      <c r="DL37" s="648">
        <v>1012458</v>
      </c>
      <c r="DM37" s="661"/>
      <c r="DN37" s="661"/>
      <c r="DO37" s="661"/>
      <c r="DP37" s="661"/>
      <c r="DQ37" s="661"/>
      <c r="DR37" s="661"/>
      <c r="DS37" s="661"/>
      <c r="DT37" s="661"/>
      <c r="DU37" s="661"/>
      <c r="DV37" s="662"/>
      <c r="DW37" s="645">
        <v>8.8000000000000007</v>
      </c>
      <c r="DX37" s="663"/>
      <c r="DY37" s="663"/>
      <c r="DZ37" s="663"/>
      <c r="EA37" s="663"/>
      <c r="EB37" s="663"/>
      <c r="EC37" s="684"/>
    </row>
    <row r="38" spans="2:133" ht="11.25" customHeight="1" x14ac:dyDescent="0.15">
      <c r="B38" s="639" t="s">
        <v>337</v>
      </c>
      <c r="C38" s="640"/>
      <c r="D38" s="640"/>
      <c r="E38" s="640"/>
      <c r="F38" s="640"/>
      <c r="G38" s="640"/>
      <c r="H38" s="640"/>
      <c r="I38" s="640"/>
      <c r="J38" s="640"/>
      <c r="K38" s="640"/>
      <c r="L38" s="640"/>
      <c r="M38" s="640"/>
      <c r="N38" s="640"/>
      <c r="O38" s="640"/>
      <c r="P38" s="640"/>
      <c r="Q38" s="641"/>
      <c r="R38" s="642">
        <v>152942</v>
      </c>
      <c r="S38" s="643"/>
      <c r="T38" s="643"/>
      <c r="U38" s="643"/>
      <c r="V38" s="643"/>
      <c r="W38" s="643"/>
      <c r="X38" s="643"/>
      <c r="Y38" s="644"/>
      <c r="Z38" s="675">
        <v>0.6</v>
      </c>
      <c r="AA38" s="675"/>
      <c r="AB38" s="675"/>
      <c r="AC38" s="675"/>
      <c r="AD38" s="676">
        <v>118</v>
      </c>
      <c r="AE38" s="676"/>
      <c r="AF38" s="676"/>
      <c r="AG38" s="676"/>
      <c r="AH38" s="676"/>
      <c r="AI38" s="676"/>
      <c r="AJ38" s="676"/>
      <c r="AK38" s="676"/>
      <c r="AL38" s="645">
        <v>0</v>
      </c>
      <c r="AM38" s="646"/>
      <c r="AN38" s="646"/>
      <c r="AO38" s="677"/>
      <c r="AQ38" s="685" t="s">
        <v>338</v>
      </c>
      <c r="AR38" s="686"/>
      <c r="AS38" s="686"/>
      <c r="AT38" s="686"/>
      <c r="AU38" s="686"/>
      <c r="AV38" s="686"/>
      <c r="AW38" s="686"/>
      <c r="AX38" s="686"/>
      <c r="AY38" s="687"/>
      <c r="AZ38" s="642">
        <v>283653</v>
      </c>
      <c r="BA38" s="643"/>
      <c r="BB38" s="643"/>
      <c r="BC38" s="643"/>
      <c r="BD38" s="661"/>
      <c r="BE38" s="661"/>
      <c r="BF38" s="688"/>
      <c r="BG38" s="681" t="s">
        <v>339</v>
      </c>
      <c r="BH38" s="682"/>
      <c r="BI38" s="682"/>
      <c r="BJ38" s="682"/>
      <c r="BK38" s="682"/>
      <c r="BL38" s="682"/>
      <c r="BM38" s="682"/>
      <c r="BN38" s="682"/>
      <c r="BO38" s="682"/>
      <c r="BP38" s="682"/>
      <c r="BQ38" s="682"/>
      <c r="BR38" s="682"/>
      <c r="BS38" s="682"/>
      <c r="BT38" s="682"/>
      <c r="BU38" s="683"/>
      <c r="BV38" s="642">
        <v>7898</v>
      </c>
      <c r="BW38" s="643"/>
      <c r="BX38" s="643"/>
      <c r="BY38" s="643"/>
      <c r="BZ38" s="643"/>
      <c r="CA38" s="643"/>
      <c r="CB38" s="689"/>
      <c r="CD38" s="681" t="s">
        <v>340</v>
      </c>
      <c r="CE38" s="682"/>
      <c r="CF38" s="682"/>
      <c r="CG38" s="682"/>
      <c r="CH38" s="682"/>
      <c r="CI38" s="682"/>
      <c r="CJ38" s="682"/>
      <c r="CK38" s="682"/>
      <c r="CL38" s="682"/>
      <c r="CM38" s="682"/>
      <c r="CN38" s="682"/>
      <c r="CO38" s="682"/>
      <c r="CP38" s="682"/>
      <c r="CQ38" s="683"/>
      <c r="CR38" s="642">
        <v>2449082</v>
      </c>
      <c r="CS38" s="643"/>
      <c r="CT38" s="643"/>
      <c r="CU38" s="643"/>
      <c r="CV38" s="643"/>
      <c r="CW38" s="643"/>
      <c r="CX38" s="643"/>
      <c r="CY38" s="644"/>
      <c r="CZ38" s="645">
        <v>9.9</v>
      </c>
      <c r="DA38" s="663"/>
      <c r="DB38" s="663"/>
      <c r="DC38" s="664"/>
      <c r="DD38" s="648">
        <v>1932701</v>
      </c>
      <c r="DE38" s="643"/>
      <c r="DF38" s="643"/>
      <c r="DG38" s="643"/>
      <c r="DH38" s="643"/>
      <c r="DI38" s="643"/>
      <c r="DJ38" s="643"/>
      <c r="DK38" s="644"/>
      <c r="DL38" s="648">
        <v>1918299</v>
      </c>
      <c r="DM38" s="643"/>
      <c r="DN38" s="643"/>
      <c r="DO38" s="643"/>
      <c r="DP38" s="643"/>
      <c r="DQ38" s="643"/>
      <c r="DR38" s="643"/>
      <c r="DS38" s="643"/>
      <c r="DT38" s="643"/>
      <c r="DU38" s="643"/>
      <c r="DV38" s="644"/>
      <c r="DW38" s="645">
        <v>16.7</v>
      </c>
      <c r="DX38" s="663"/>
      <c r="DY38" s="663"/>
      <c r="DZ38" s="663"/>
      <c r="EA38" s="663"/>
      <c r="EB38" s="663"/>
      <c r="EC38" s="684"/>
    </row>
    <row r="39" spans="2:133" ht="11.25" customHeight="1" x14ac:dyDescent="0.15">
      <c r="B39" s="639" t="s">
        <v>341</v>
      </c>
      <c r="C39" s="640"/>
      <c r="D39" s="640"/>
      <c r="E39" s="640"/>
      <c r="F39" s="640"/>
      <c r="G39" s="640"/>
      <c r="H39" s="640"/>
      <c r="I39" s="640"/>
      <c r="J39" s="640"/>
      <c r="K39" s="640"/>
      <c r="L39" s="640"/>
      <c r="M39" s="640"/>
      <c r="N39" s="640"/>
      <c r="O39" s="640"/>
      <c r="P39" s="640"/>
      <c r="Q39" s="641"/>
      <c r="R39" s="642">
        <v>1030842</v>
      </c>
      <c r="S39" s="643"/>
      <c r="T39" s="643"/>
      <c r="U39" s="643"/>
      <c r="V39" s="643"/>
      <c r="W39" s="643"/>
      <c r="X39" s="643"/>
      <c r="Y39" s="644"/>
      <c r="Z39" s="675">
        <v>4.0999999999999996</v>
      </c>
      <c r="AA39" s="675"/>
      <c r="AB39" s="675"/>
      <c r="AC39" s="675"/>
      <c r="AD39" s="676" t="s">
        <v>128</v>
      </c>
      <c r="AE39" s="676"/>
      <c r="AF39" s="676"/>
      <c r="AG39" s="676"/>
      <c r="AH39" s="676"/>
      <c r="AI39" s="676"/>
      <c r="AJ39" s="676"/>
      <c r="AK39" s="676"/>
      <c r="AL39" s="645" t="s">
        <v>234</v>
      </c>
      <c r="AM39" s="646"/>
      <c r="AN39" s="646"/>
      <c r="AO39" s="677"/>
      <c r="AQ39" s="685" t="s">
        <v>342</v>
      </c>
      <c r="AR39" s="686"/>
      <c r="AS39" s="686"/>
      <c r="AT39" s="686"/>
      <c r="AU39" s="686"/>
      <c r="AV39" s="686"/>
      <c r="AW39" s="686"/>
      <c r="AX39" s="686"/>
      <c r="AY39" s="687"/>
      <c r="AZ39" s="642" t="s">
        <v>234</v>
      </c>
      <c r="BA39" s="643"/>
      <c r="BB39" s="643"/>
      <c r="BC39" s="643"/>
      <c r="BD39" s="661"/>
      <c r="BE39" s="661"/>
      <c r="BF39" s="688"/>
      <c r="BG39" s="681" t="s">
        <v>343</v>
      </c>
      <c r="BH39" s="682"/>
      <c r="BI39" s="682"/>
      <c r="BJ39" s="682"/>
      <c r="BK39" s="682"/>
      <c r="BL39" s="682"/>
      <c r="BM39" s="682"/>
      <c r="BN39" s="682"/>
      <c r="BO39" s="682"/>
      <c r="BP39" s="682"/>
      <c r="BQ39" s="682"/>
      <c r="BR39" s="682"/>
      <c r="BS39" s="682"/>
      <c r="BT39" s="682"/>
      <c r="BU39" s="683"/>
      <c r="BV39" s="642">
        <v>12454</v>
      </c>
      <c r="BW39" s="643"/>
      <c r="BX39" s="643"/>
      <c r="BY39" s="643"/>
      <c r="BZ39" s="643"/>
      <c r="CA39" s="643"/>
      <c r="CB39" s="689"/>
      <c r="CD39" s="681" t="s">
        <v>344</v>
      </c>
      <c r="CE39" s="682"/>
      <c r="CF39" s="682"/>
      <c r="CG39" s="682"/>
      <c r="CH39" s="682"/>
      <c r="CI39" s="682"/>
      <c r="CJ39" s="682"/>
      <c r="CK39" s="682"/>
      <c r="CL39" s="682"/>
      <c r="CM39" s="682"/>
      <c r="CN39" s="682"/>
      <c r="CO39" s="682"/>
      <c r="CP39" s="682"/>
      <c r="CQ39" s="683"/>
      <c r="CR39" s="642">
        <v>1009352</v>
      </c>
      <c r="CS39" s="661"/>
      <c r="CT39" s="661"/>
      <c r="CU39" s="661"/>
      <c r="CV39" s="661"/>
      <c r="CW39" s="661"/>
      <c r="CX39" s="661"/>
      <c r="CY39" s="662"/>
      <c r="CZ39" s="645">
        <v>4.0999999999999996</v>
      </c>
      <c r="DA39" s="663"/>
      <c r="DB39" s="663"/>
      <c r="DC39" s="664"/>
      <c r="DD39" s="648">
        <v>429727</v>
      </c>
      <c r="DE39" s="661"/>
      <c r="DF39" s="661"/>
      <c r="DG39" s="661"/>
      <c r="DH39" s="661"/>
      <c r="DI39" s="661"/>
      <c r="DJ39" s="661"/>
      <c r="DK39" s="662"/>
      <c r="DL39" s="648" t="s">
        <v>173</v>
      </c>
      <c r="DM39" s="661"/>
      <c r="DN39" s="661"/>
      <c r="DO39" s="661"/>
      <c r="DP39" s="661"/>
      <c r="DQ39" s="661"/>
      <c r="DR39" s="661"/>
      <c r="DS39" s="661"/>
      <c r="DT39" s="661"/>
      <c r="DU39" s="661"/>
      <c r="DV39" s="662"/>
      <c r="DW39" s="645" t="s">
        <v>234</v>
      </c>
      <c r="DX39" s="663"/>
      <c r="DY39" s="663"/>
      <c r="DZ39" s="663"/>
      <c r="EA39" s="663"/>
      <c r="EB39" s="663"/>
      <c r="EC39" s="684"/>
    </row>
    <row r="40" spans="2:133" ht="11.25" customHeight="1" x14ac:dyDescent="0.15">
      <c r="B40" s="639" t="s">
        <v>345</v>
      </c>
      <c r="C40" s="640"/>
      <c r="D40" s="640"/>
      <c r="E40" s="640"/>
      <c r="F40" s="640"/>
      <c r="G40" s="640"/>
      <c r="H40" s="640"/>
      <c r="I40" s="640"/>
      <c r="J40" s="640"/>
      <c r="K40" s="640"/>
      <c r="L40" s="640"/>
      <c r="M40" s="640"/>
      <c r="N40" s="640"/>
      <c r="O40" s="640"/>
      <c r="P40" s="640"/>
      <c r="Q40" s="641"/>
      <c r="R40" s="642">
        <v>39756</v>
      </c>
      <c r="S40" s="643"/>
      <c r="T40" s="643"/>
      <c r="U40" s="643"/>
      <c r="V40" s="643"/>
      <c r="W40" s="643"/>
      <c r="X40" s="643"/>
      <c r="Y40" s="644"/>
      <c r="Z40" s="675">
        <v>0.2</v>
      </c>
      <c r="AA40" s="675"/>
      <c r="AB40" s="675"/>
      <c r="AC40" s="675"/>
      <c r="AD40" s="676" t="s">
        <v>128</v>
      </c>
      <c r="AE40" s="676"/>
      <c r="AF40" s="676"/>
      <c r="AG40" s="676"/>
      <c r="AH40" s="676"/>
      <c r="AI40" s="676"/>
      <c r="AJ40" s="676"/>
      <c r="AK40" s="676"/>
      <c r="AL40" s="645" t="s">
        <v>128</v>
      </c>
      <c r="AM40" s="646"/>
      <c r="AN40" s="646"/>
      <c r="AO40" s="677"/>
      <c r="AQ40" s="685" t="s">
        <v>346</v>
      </c>
      <c r="AR40" s="686"/>
      <c r="AS40" s="686"/>
      <c r="AT40" s="686"/>
      <c r="AU40" s="686"/>
      <c r="AV40" s="686"/>
      <c r="AW40" s="686"/>
      <c r="AX40" s="686"/>
      <c r="AY40" s="687"/>
      <c r="AZ40" s="642" t="s">
        <v>173</v>
      </c>
      <c r="BA40" s="643"/>
      <c r="BB40" s="643"/>
      <c r="BC40" s="643"/>
      <c r="BD40" s="661"/>
      <c r="BE40" s="661"/>
      <c r="BF40" s="688"/>
      <c r="BG40" s="690" t="s">
        <v>347</v>
      </c>
      <c r="BH40" s="691"/>
      <c r="BI40" s="691"/>
      <c r="BJ40" s="691"/>
      <c r="BK40" s="691"/>
      <c r="BL40" s="236"/>
      <c r="BM40" s="682" t="s">
        <v>348</v>
      </c>
      <c r="BN40" s="682"/>
      <c r="BO40" s="682"/>
      <c r="BP40" s="682"/>
      <c r="BQ40" s="682"/>
      <c r="BR40" s="682"/>
      <c r="BS40" s="682"/>
      <c r="BT40" s="682"/>
      <c r="BU40" s="683"/>
      <c r="BV40" s="642">
        <v>106</v>
      </c>
      <c r="BW40" s="643"/>
      <c r="BX40" s="643"/>
      <c r="BY40" s="643"/>
      <c r="BZ40" s="643"/>
      <c r="CA40" s="643"/>
      <c r="CB40" s="689"/>
      <c r="CD40" s="681" t="s">
        <v>349</v>
      </c>
      <c r="CE40" s="682"/>
      <c r="CF40" s="682"/>
      <c r="CG40" s="682"/>
      <c r="CH40" s="682"/>
      <c r="CI40" s="682"/>
      <c r="CJ40" s="682"/>
      <c r="CK40" s="682"/>
      <c r="CL40" s="682"/>
      <c r="CM40" s="682"/>
      <c r="CN40" s="682"/>
      <c r="CO40" s="682"/>
      <c r="CP40" s="682"/>
      <c r="CQ40" s="683"/>
      <c r="CR40" s="642">
        <v>214200</v>
      </c>
      <c r="CS40" s="643"/>
      <c r="CT40" s="643"/>
      <c r="CU40" s="643"/>
      <c r="CV40" s="643"/>
      <c r="CW40" s="643"/>
      <c r="CX40" s="643"/>
      <c r="CY40" s="644"/>
      <c r="CZ40" s="645">
        <v>0.9</v>
      </c>
      <c r="DA40" s="663"/>
      <c r="DB40" s="663"/>
      <c r="DC40" s="664"/>
      <c r="DD40" s="648">
        <v>214200</v>
      </c>
      <c r="DE40" s="643"/>
      <c r="DF40" s="643"/>
      <c r="DG40" s="643"/>
      <c r="DH40" s="643"/>
      <c r="DI40" s="643"/>
      <c r="DJ40" s="643"/>
      <c r="DK40" s="644"/>
      <c r="DL40" s="648">
        <v>69586</v>
      </c>
      <c r="DM40" s="643"/>
      <c r="DN40" s="643"/>
      <c r="DO40" s="643"/>
      <c r="DP40" s="643"/>
      <c r="DQ40" s="643"/>
      <c r="DR40" s="643"/>
      <c r="DS40" s="643"/>
      <c r="DT40" s="643"/>
      <c r="DU40" s="643"/>
      <c r="DV40" s="644"/>
      <c r="DW40" s="645">
        <v>0.6</v>
      </c>
      <c r="DX40" s="663"/>
      <c r="DY40" s="663"/>
      <c r="DZ40" s="663"/>
      <c r="EA40" s="663"/>
      <c r="EB40" s="663"/>
      <c r="EC40" s="684"/>
    </row>
    <row r="41" spans="2:133" ht="11.25" customHeight="1" x14ac:dyDescent="0.15">
      <c r="B41" s="639" t="s">
        <v>350</v>
      </c>
      <c r="C41" s="640"/>
      <c r="D41" s="640"/>
      <c r="E41" s="640"/>
      <c r="F41" s="640"/>
      <c r="G41" s="640"/>
      <c r="H41" s="640"/>
      <c r="I41" s="640"/>
      <c r="J41" s="640"/>
      <c r="K41" s="640"/>
      <c r="L41" s="640"/>
      <c r="M41" s="640"/>
      <c r="N41" s="640"/>
      <c r="O41" s="640"/>
      <c r="P41" s="640"/>
      <c r="Q41" s="641"/>
      <c r="R41" s="642">
        <v>75900</v>
      </c>
      <c r="S41" s="643"/>
      <c r="T41" s="643"/>
      <c r="U41" s="643"/>
      <c r="V41" s="643"/>
      <c r="W41" s="643"/>
      <c r="X41" s="643"/>
      <c r="Y41" s="644"/>
      <c r="Z41" s="675">
        <v>0.3</v>
      </c>
      <c r="AA41" s="675"/>
      <c r="AB41" s="675"/>
      <c r="AC41" s="675"/>
      <c r="AD41" s="676" t="s">
        <v>128</v>
      </c>
      <c r="AE41" s="676"/>
      <c r="AF41" s="676"/>
      <c r="AG41" s="676"/>
      <c r="AH41" s="676"/>
      <c r="AI41" s="676"/>
      <c r="AJ41" s="676"/>
      <c r="AK41" s="676"/>
      <c r="AL41" s="645" t="s">
        <v>173</v>
      </c>
      <c r="AM41" s="646"/>
      <c r="AN41" s="646"/>
      <c r="AO41" s="677"/>
      <c r="AQ41" s="685" t="s">
        <v>351</v>
      </c>
      <c r="AR41" s="686"/>
      <c r="AS41" s="686"/>
      <c r="AT41" s="686"/>
      <c r="AU41" s="686"/>
      <c r="AV41" s="686"/>
      <c r="AW41" s="686"/>
      <c r="AX41" s="686"/>
      <c r="AY41" s="687"/>
      <c r="AZ41" s="642">
        <v>651869</v>
      </c>
      <c r="BA41" s="643"/>
      <c r="BB41" s="643"/>
      <c r="BC41" s="643"/>
      <c r="BD41" s="661"/>
      <c r="BE41" s="661"/>
      <c r="BF41" s="688"/>
      <c r="BG41" s="690"/>
      <c r="BH41" s="691"/>
      <c r="BI41" s="691"/>
      <c r="BJ41" s="691"/>
      <c r="BK41" s="691"/>
      <c r="BL41" s="236"/>
      <c r="BM41" s="682" t="s">
        <v>352</v>
      </c>
      <c r="BN41" s="682"/>
      <c r="BO41" s="682"/>
      <c r="BP41" s="682"/>
      <c r="BQ41" s="682"/>
      <c r="BR41" s="682"/>
      <c r="BS41" s="682"/>
      <c r="BT41" s="682"/>
      <c r="BU41" s="683"/>
      <c r="BV41" s="642">
        <v>2</v>
      </c>
      <c r="BW41" s="643"/>
      <c r="BX41" s="643"/>
      <c r="BY41" s="643"/>
      <c r="BZ41" s="643"/>
      <c r="CA41" s="643"/>
      <c r="CB41" s="689"/>
      <c r="CD41" s="681" t="s">
        <v>353</v>
      </c>
      <c r="CE41" s="682"/>
      <c r="CF41" s="682"/>
      <c r="CG41" s="682"/>
      <c r="CH41" s="682"/>
      <c r="CI41" s="682"/>
      <c r="CJ41" s="682"/>
      <c r="CK41" s="682"/>
      <c r="CL41" s="682"/>
      <c r="CM41" s="682"/>
      <c r="CN41" s="682"/>
      <c r="CO41" s="682"/>
      <c r="CP41" s="682"/>
      <c r="CQ41" s="683"/>
      <c r="CR41" s="642" t="s">
        <v>128</v>
      </c>
      <c r="CS41" s="661"/>
      <c r="CT41" s="661"/>
      <c r="CU41" s="661"/>
      <c r="CV41" s="661"/>
      <c r="CW41" s="661"/>
      <c r="CX41" s="661"/>
      <c r="CY41" s="662"/>
      <c r="CZ41" s="645" t="s">
        <v>234</v>
      </c>
      <c r="DA41" s="663"/>
      <c r="DB41" s="663"/>
      <c r="DC41" s="664"/>
      <c r="DD41" s="648" t="s">
        <v>173</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354</v>
      </c>
      <c r="C42" s="640"/>
      <c r="D42" s="640"/>
      <c r="E42" s="640"/>
      <c r="F42" s="640"/>
      <c r="G42" s="640"/>
      <c r="H42" s="640"/>
      <c r="I42" s="640"/>
      <c r="J42" s="640"/>
      <c r="K42" s="640"/>
      <c r="L42" s="640"/>
      <c r="M42" s="640"/>
      <c r="N42" s="640"/>
      <c r="O42" s="640"/>
      <c r="P42" s="640"/>
      <c r="Q42" s="641"/>
      <c r="R42" s="642">
        <v>552186</v>
      </c>
      <c r="S42" s="643"/>
      <c r="T42" s="643"/>
      <c r="U42" s="643"/>
      <c r="V42" s="643"/>
      <c r="W42" s="643"/>
      <c r="X42" s="643"/>
      <c r="Y42" s="644"/>
      <c r="Z42" s="675">
        <v>2.2000000000000002</v>
      </c>
      <c r="AA42" s="675"/>
      <c r="AB42" s="675"/>
      <c r="AC42" s="675"/>
      <c r="AD42" s="676" t="s">
        <v>128</v>
      </c>
      <c r="AE42" s="676"/>
      <c r="AF42" s="676"/>
      <c r="AG42" s="676"/>
      <c r="AH42" s="676"/>
      <c r="AI42" s="676"/>
      <c r="AJ42" s="676"/>
      <c r="AK42" s="676"/>
      <c r="AL42" s="645" t="s">
        <v>128</v>
      </c>
      <c r="AM42" s="646"/>
      <c r="AN42" s="646"/>
      <c r="AO42" s="677"/>
      <c r="AQ42" s="678" t="s">
        <v>355</v>
      </c>
      <c r="AR42" s="679"/>
      <c r="AS42" s="679"/>
      <c r="AT42" s="679"/>
      <c r="AU42" s="679"/>
      <c r="AV42" s="679"/>
      <c r="AW42" s="679"/>
      <c r="AX42" s="679"/>
      <c r="AY42" s="680"/>
      <c r="AZ42" s="626">
        <v>1797213</v>
      </c>
      <c r="BA42" s="665"/>
      <c r="BB42" s="665"/>
      <c r="BC42" s="665"/>
      <c r="BD42" s="627"/>
      <c r="BE42" s="627"/>
      <c r="BF42" s="671"/>
      <c r="BG42" s="692"/>
      <c r="BH42" s="693"/>
      <c r="BI42" s="693"/>
      <c r="BJ42" s="693"/>
      <c r="BK42" s="693"/>
      <c r="BL42" s="237"/>
      <c r="BM42" s="672" t="s">
        <v>356</v>
      </c>
      <c r="BN42" s="672"/>
      <c r="BO42" s="672"/>
      <c r="BP42" s="672"/>
      <c r="BQ42" s="672"/>
      <c r="BR42" s="672"/>
      <c r="BS42" s="672"/>
      <c r="BT42" s="672"/>
      <c r="BU42" s="673"/>
      <c r="BV42" s="626">
        <v>348</v>
      </c>
      <c r="BW42" s="665"/>
      <c r="BX42" s="665"/>
      <c r="BY42" s="665"/>
      <c r="BZ42" s="665"/>
      <c r="CA42" s="665"/>
      <c r="CB42" s="674"/>
      <c r="CD42" s="639" t="s">
        <v>357</v>
      </c>
      <c r="CE42" s="640"/>
      <c r="CF42" s="640"/>
      <c r="CG42" s="640"/>
      <c r="CH42" s="640"/>
      <c r="CI42" s="640"/>
      <c r="CJ42" s="640"/>
      <c r="CK42" s="640"/>
      <c r="CL42" s="640"/>
      <c r="CM42" s="640"/>
      <c r="CN42" s="640"/>
      <c r="CO42" s="640"/>
      <c r="CP42" s="640"/>
      <c r="CQ42" s="641"/>
      <c r="CR42" s="642">
        <v>574347</v>
      </c>
      <c r="CS42" s="643"/>
      <c r="CT42" s="643"/>
      <c r="CU42" s="643"/>
      <c r="CV42" s="643"/>
      <c r="CW42" s="643"/>
      <c r="CX42" s="643"/>
      <c r="CY42" s="644"/>
      <c r="CZ42" s="645">
        <v>2.2999999999999998</v>
      </c>
      <c r="DA42" s="646"/>
      <c r="DB42" s="646"/>
      <c r="DC42" s="647"/>
      <c r="DD42" s="648">
        <v>124846</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358</v>
      </c>
      <c r="C43" s="624"/>
      <c r="D43" s="624"/>
      <c r="E43" s="624"/>
      <c r="F43" s="624"/>
      <c r="G43" s="624"/>
      <c r="H43" s="624"/>
      <c r="I43" s="624"/>
      <c r="J43" s="624"/>
      <c r="K43" s="624"/>
      <c r="L43" s="624"/>
      <c r="M43" s="624"/>
      <c r="N43" s="624"/>
      <c r="O43" s="624"/>
      <c r="P43" s="624"/>
      <c r="Q43" s="625"/>
      <c r="R43" s="626">
        <v>25116841</v>
      </c>
      <c r="S43" s="665"/>
      <c r="T43" s="665"/>
      <c r="U43" s="665"/>
      <c r="V43" s="665"/>
      <c r="W43" s="665"/>
      <c r="X43" s="665"/>
      <c r="Y43" s="666"/>
      <c r="Z43" s="667">
        <v>100</v>
      </c>
      <c r="AA43" s="667"/>
      <c r="AB43" s="667"/>
      <c r="AC43" s="667"/>
      <c r="AD43" s="668">
        <v>10814646</v>
      </c>
      <c r="AE43" s="668"/>
      <c r="AF43" s="668"/>
      <c r="AG43" s="668"/>
      <c r="AH43" s="668"/>
      <c r="AI43" s="668"/>
      <c r="AJ43" s="668"/>
      <c r="AK43" s="668"/>
      <c r="AL43" s="629">
        <v>100</v>
      </c>
      <c r="AM43" s="669"/>
      <c r="AN43" s="669"/>
      <c r="AO43" s="670"/>
      <c r="BV43" s="238"/>
      <c r="BW43" s="238"/>
      <c r="BX43" s="238"/>
      <c r="BY43" s="238"/>
      <c r="BZ43" s="238"/>
      <c r="CA43" s="238"/>
      <c r="CB43" s="238"/>
      <c r="CD43" s="639" t="s">
        <v>359</v>
      </c>
      <c r="CE43" s="640"/>
      <c r="CF43" s="640"/>
      <c r="CG43" s="640"/>
      <c r="CH43" s="640"/>
      <c r="CI43" s="640"/>
      <c r="CJ43" s="640"/>
      <c r="CK43" s="640"/>
      <c r="CL43" s="640"/>
      <c r="CM43" s="640"/>
      <c r="CN43" s="640"/>
      <c r="CO43" s="640"/>
      <c r="CP43" s="640"/>
      <c r="CQ43" s="641"/>
      <c r="CR43" s="642">
        <v>25006</v>
      </c>
      <c r="CS43" s="661"/>
      <c r="CT43" s="661"/>
      <c r="CU43" s="661"/>
      <c r="CV43" s="661"/>
      <c r="CW43" s="661"/>
      <c r="CX43" s="661"/>
      <c r="CY43" s="662"/>
      <c r="CZ43" s="645">
        <v>0.1</v>
      </c>
      <c r="DA43" s="663"/>
      <c r="DB43" s="663"/>
      <c r="DC43" s="664"/>
      <c r="DD43" s="648">
        <v>25006</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306</v>
      </c>
      <c r="CE44" s="656"/>
      <c r="CF44" s="639" t="s">
        <v>360</v>
      </c>
      <c r="CG44" s="640"/>
      <c r="CH44" s="640"/>
      <c r="CI44" s="640"/>
      <c r="CJ44" s="640"/>
      <c r="CK44" s="640"/>
      <c r="CL44" s="640"/>
      <c r="CM44" s="640"/>
      <c r="CN44" s="640"/>
      <c r="CO44" s="640"/>
      <c r="CP44" s="640"/>
      <c r="CQ44" s="641"/>
      <c r="CR44" s="642">
        <v>574347</v>
      </c>
      <c r="CS44" s="643"/>
      <c r="CT44" s="643"/>
      <c r="CU44" s="643"/>
      <c r="CV44" s="643"/>
      <c r="CW44" s="643"/>
      <c r="CX44" s="643"/>
      <c r="CY44" s="644"/>
      <c r="CZ44" s="645">
        <v>2.2999999999999998</v>
      </c>
      <c r="DA44" s="646"/>
      <c r="DB44" s="646"/>
      <c r="DC44" s="647"/>
      <c r="DD44" s="648">
        <v>124846</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362</v>
      </c>
      <c r="CG45" s="640"/>
      <c r="CH45" s="640"/>
      <c r="CI45" s="640"/>
      <c r="CJ45" s="640"/>
      <c r="CK45" s="640"/>
      <c r="CL45" s="640"/>
      <c r="CM45" s="640"/>
      <c r="CN45" s="640"/>
      <c r="CO45" s="640"/>
      <c r="CP45" s="640"/>
      <c r="CQ45" s="641"/>
      <c r="CR45" s="642">
        <v>171591</v>
      </c>
      <c r="CS45" s="661"/>
      <c r="CT45" s="661"/>
      <c r="CU45" s="661"/>
      <c r="CV45" s="661"/>
      <c r="CW45" s="661"/>
      <c r="CX45" s="661"/>
      <c r="CY45" s="662"/>
      <c r="CZ45" s="645">
        <v>0.7</v>
      </c>
      <c r="DA45" s="663"/>
      <c r="DB45" s="663"/>
      <c r="DC45" s="664"/>
      <c r="DD45" s="648">
        <v>8516</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364</v>
      </c>
      <c r="CG46" s="640"/>
      <c r="CH46" s="640"/>
      <c r="CI46" s="640"/>
      <c r="CJ46" s="640"/>
      <c r="CK46" s="640"/>
      <c r="CL46" s="640"/>
      <c r="CM46" s="640"/>
      <c r="CN46" s="640"/>
      <c r="CO46" s="640"/>
      <c r="CP46" s="640"/>
      <c r="CQ46" s="641"/>
      <c r="CR46" s="642">
        <v>398557</v>
      </c>
      <c r="CS46" s="643"/>
      <c r="CT46" s="643"/>
      <c r="CU46" s="643"/>
      <c r="CV46" s="643"/>
      <c r="CW46" s="643"/>
      <c r="CX46" s="643"/>
      <c r="CY46" s="644"/>
      <c r="CZ46" s="645">
        <v>1.6</v>
      </c>
      <c r="DA46" s="646"/>
      <c r="DB46" s="646"/>
      <c r="DC46" s="647"/>
      <c r="DD46" s="648">
        <v>114931</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366</v>
      </c>
      <c r="CG47" s="640"/>
      <c r="CH47" s="640"/>
      <c r="CI47" s="640"/>
      <c r="CJ47" s="640"/>
      <c r="CK47" s="640"/>
      <c r="CL47" s="640"/>
      <c r="CM47" s="640"/>
      <c r="CN47" s="640"/>
      <c r="CO47" s="640"/>
      <c r="CP47" s="640"/>
      <c r="CQ47" s="641"/>
      <c r="CR47" s="642" t="s">
        <v>254</v>
      </c>
      <c r="CS47" s="661"/>
      <c r="CT47" s="661"/>
      <c r="CU47" s="661"/>
      <c r="CV47" s="661"/>
      <c r="CW47" s="661"/>
      <c r="CX47" s="661"/>
      <c r="CY47" s="662"/>
      <c r="CZ47" s="645" t="s">
        <v>173</v>
      </c>
      <c r="DA47" s="663"/>
      <c r="DB47" s="663"/>
      <c r="DC47" s="664"/>
      <c r="DD47" s="648" t="s">
        <v>173</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367</v>
      </c>
      <c r="CG48" s="640"/>
      <c r="CH48" s="640"/>
      <c r="CI48" s="640"/>
      <c r="CJ48" s="640"/>
      <c r="CK48" s="640"/>
      <c r="CL48" s="640"/>
      <c r="CM48" s="640"/>
      <c r="CN48" s="640"/>
      <c r="CO48" s="640"/>
      <c r="CP48" s="640"/>
      <c r="CQ48" s="641"/>
      <c r="CR48" s="642" t="s">
        <v>234</v>
      </c>
      <c r="CS48" s="643"/>
      <c r="CT48" s="643"/>
      <c r="CU48" s="643"/>
      <c r="CV48" s="643"/>
      <c r="CW48" s="643"/>
      <c r="CX48" s="643"/>
      <c r="CY48" s="644"/>
      <c r="CZ48" s="645" t="s">
        <v>234</v>
      </c>
      <c r="DA48" s="646"/>
      <c r="DB48" s="646"/>
      <c r="DC48" s="647"/>
      <c r="DD48" s="648" t="s">
        <v>234</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368</v>
      </c>
      <c r="CE49" s="624"/>
      <c r="CF49" s="624"/>
      <c r="CG49" s="624"/>
      <c r="CH49" s="624"/>
      <c r="CI49" s="624"/>
      <c r="CJ49" s="624"/>
      <c r="CK49" s="624"/>
      <c r="CL49" s="624"/>
      <c r="CM49" s="624"/>
      <c r="CN49" s="624"/>
      <c r="CO49" s="624"/>
      <c r="CP49" s="624"/>
      <c r="CQ49" s="625"/>
      <c r="CR49" s="626">
        <v>24689834</v>
      </c>
      <c r="CS49" s="627"/>
      <c r="CT49" s="627"/>
      <c r="CU49" s="627"/>
      <c r="CV49" s="627"/>
      <c r="CW49" s="627"/>
      <c r="CX49" s="627"/>
      <c r="CY49" s="628"/>
      <c r="CZ49" s="629">
        <v>100</v>
      </c>
      <c r="DA49" s="630"/>
      <c r="DB49" s="630"/>
      <c r="DC49" s="631"/>
      <c r="DD49" s="632">
        <v>13128110</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iHqmkrQsYcwy3jjaWqeK7bRVgOdvsP69me9Nri/zjtjZgF24DlP3/rWI9ubR4T+hQNtc2z1mT99WQSpovxnLWA==" saltValue="KLzGHiCxdDWb27PZ4p4WO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1" zoomScale="70" zoomScaleNormal="25" zoomScaleSheetLayoutView="70" workbookViewId="0">
      <selection activeCell="V77" sqref="V77:Z77"/>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370</v>
      </c>
      <c r="DK2" s="1168"/>
      <c r="DL2" s="1168"/>
      <c r="DM2" s="1168"/>
      <c r="DN2" s="1168"/>
      <c r="DO2" s="1169"/>
      <c r="DP2" s="251"/>
      <c r="DQ2" s="1167" t="s">
        <v>371</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372</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374</v>
      </c>
      <c r="B5" s="1053"/>
      <c r="C5" s="1053"/>
      <c r="D5" s="1053"/>
      <c r="E5" s="1053"/>
      <c r="F5" s="1053"/>
      <c r="G5" s="1053"/>
      <c r="H5" s="1053"/>
      <c r="I5" s="1053"/>
      <c r="J5" s="1053"/>
      <c r="K5" s="1053"/>
      <c r="L5" s="1053"/>
      <c r="M5" s="1053"/>
      <c r="N5" s="1053"/>
      <c r="O5" s="1053"/>
      <c r="P5" s="1054"/>
      <c r="Q5" s="1058" t="s">
        <v>375</v>
      </c>
      <c r="R5" s="1059"/>
      <c r="S5" s="1059"/>
      <c r="T5" s="1059"/>
      <c r="U5" s="1060"/>
      <c r="V5" s="1058" t="s">
        <v>376</v>
      </c>
      <c r="W5" s="1059"/>
      <c r="X5" s="1059"/>
      <c r="Y5" s="1059"/>
      <c r="Z5" s="1060"/>
      <c r="AA5" s="1058" t="s">
        <v>377</v>
      </c>
      <c r="AB5" s="1059"/>
      <c r="AC5" s="1059"/>
      <c r="AD5" s="1059"/>
      <c r="AE5" s="1059"/>
      <c r="AF5" s="1170" t="s">
        <v>378</v>
      </c>
      <c r="AG5" s="1059"/>
      <c r="AH5" s="1059"/>
      <c r="AI5" s="1059"/>
      <c r="AJ5" s="1074"/>
      <c r="AK5" s="1059" t="s">
        <v>379</v>
      </c>
      <c r="AL5" s="1059"/>
      <c r="AM5" s="1059"/>
      <c r="AN5" s="1059"/>
      <c r="AO5" s="1060"/>
      <c r="AP5" s="1058" t="s">
        <v>380</v>
      </c>
      <c r="AQ5" s="1059"/>
      <c r="AR5" s="1059"/>
      <c r="AS5" s="1059"/>
      <c r="AT5" s="1060"/>
      <c r="AU5" s="1058" t="s">
        <v>381</v>
      </c>
      <c r="AV5" s="1059"/>
      <c r="AW5" s="1059"/>
      <c r="AX5" s="1059"/>
      <c r="AY5" s="1074"/>
      <c r="AZ5" s="258"/>
      <c r="BA5" s="258"/>
      <c r="BB5" s="258"/>
      <c r="BC5" s="258"/>
      <c r="BD5" s="258"/>
      <c r="BE5" s="259"/>
      <c r="BF5" s="259"/>
      <c r="BG5" s="259"/>
      <c r="BH5" s="259"/>
      <c r="BI5" s="259"/>
      <c r="BJ5" s="259"/>
      <c r="BK5" s="259"/>
      <c r="BL5" s="259"/>
      <c r="BM5" s="259"/>
      <c r="BN5" s="259"/>
      <c r="BO5" s="259"/>
      <c r="BP5" s="259"/>
      <c r="BQ5" s="1052" t="s">
        <v>382</v>
      </c>
      <c r="BR5" s="1053"/>
      <c r="BS5" s="1053"/>
      <c r="BT5" s="1053"/>
      <c r="BU5" s="1053"/>
      <c r="BV5" s="1053"/>
      <c r="BW5" s="1053"/>
      <c r="BX5" s="1053"/>
      <c r="BY5" s="1053"/>
      <c r="BZ5" s="1053"/>
      <c r="CA5" s="1053"/>
      <c r="CB5" s="1053"/>
      <c r="CC5" s="1053"/>
      <c r="CD5" s="1053"/>
      <c r="CE5" s="1053"/>
      <c r="CF5" s="1053"/>
      <c r="CG5" s="1054"/>
      <c r="CH5" s="1058" t="s">
        <v>383</v>
      </c>
      <c r="CI5" s="1059"/>
      <c r="CJ5" s="1059"/>
      <c r="CK5" s="1059"/>
      <c r="CL5" s="1060"/>
      <c r="CM5" s="1058" t="s">
        <v>384</v>
      </c>
      <c r="CN5" s="1059"/>
      <c r="CO5" s="1059"/>
      <c r="CP5" s="1059"/>
      <c r="CQ5" s="1060"/>
      <c r="CR5" s="1058" t="s">
        <v>385</v>
      </c>
      <c r="CS5" s="1059"/>
      <c r="CT5" s="1059"/>
      <c r="CU5" s="1059"/>
      <c r="CV5" s="1060"/>
      <c r="CW5" s="1058" t="s">
        <v>386</v>
      </c>
      <c r="CX5" s="1059"/>
      <c r="CY5" s="1059"/>
      <c r="CZ5" s="1059"/>
      <c r="DA5" s="1060"/>
      <c r="DB5" s="1058" t="s">
        <v>387</v>
      </c>
      <c r="DC5" s="1059"/>
      <c r="DD5" s="1059"/>
      <c r="DE5" s="1059"/>
      <c r="DF5" s="1060"/>
      <c r="DG5" s="1155" t="s">
        <v>388</v>
      </c>
      <c r="DH5" s="1156"/>
      <c r="DI5" s="1156"/>
      <c r="DJ5" s="1156"/>
      <c r="DK5" s="1157"/>
      <c r="DL5" s="1155" t="s">
        <v>389</v>
      </c>
      <c r="DM5" s="1156"/>
      <c r="DN5" s="1156"/>
      <c r="DO5" s="1156"/>
      <c r="DP5" s="1157"/>
      <c r="DQ5" s="1058" t="s">
        <v>390</v>
      </c>
      <c r="DR5" s="1059"/>
      <c r="DS5" s="1059"/>
      <c r="DT5" s="1059"/>
      <c r="DU5" s="1060"/>
      <c r="DV5" s="1058" t="s">
        <v>381</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391</v>
      </c>
      <c r="C7" s="1108"/>
      <c r="D7" s="1108"/>
      <c r="E7" s="1108"/>
      <c r="F7" s="1108"/>
      <c r="G7" s="1108"/>
      <c r="H7" s="1108"/>
      <c r="I7" s="1108"/>
      <c r="J7" s="1108"/>
      <c r="K7" s="1108"/>
      <c r="L7" s="1108"/>
      <c r="M7" s="1108"/>
      <c r="N7" s="1108"/>
      <c r="O7" s="1108"/>
      <c r="P7" s="1109"/>
      <c r="Q7" s="1161">
        <v>25149</v>
      </c>
      <c r="R7" s="1162"/>
      <c r="S7" s="1162"/>
      <c r="T7" s="1162"/>
      <c r="U7" s="1162"/>
      <c r="V7" s="1162">
        <v>24722</v>
      </c>
      <c r="W7" s="1162"/>
      <c r="X7" s="1162"/>
      <c r="Y7" s="1162"/>
      <c r="Z7" s="1162"/>
      <c r="AA7" s="1162">
        <v>427</v>
      </c>
      <c r="AB7" s="1162"/>
      <c r="AC7" s="1162"/>
      <c r="AD7" s="1162"/>
      <c r="AE7" s="1163"/>
      <c r="AF7" s="1164">
        <v>373</v>
      </c>
      <c r="AG7" s="1165"/>
      <c r="AH7" s="1165"/>
      <c r="AI7" s="1165"/>
      <c r="AJ7" s="1166"/>
      <c r="AK7" s="1148">
        <v>503</v>
      </c>
      <c r="AL7" s="1149"/>
      <c r="AM7" s="1149"/>
      <c r="AN7" s="1149"/>
      <c r="AO7" s="1149"/>
      <c r="AP7" s="1149">
        <v>16357</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392</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393</v>
      </c>
      <c r="B23" s="1001" t="s">
        <v>394</v>
      </c>
      <c r="C23" s="1002"/>
      <c r="D23" s="1002"/>
      <c r="E23" s="1002"/>
      <c r="F23" s="1002"/>
      <c r="G23" s="1002"/>
      <c r="H23" s="1002"/>
      <c r="I23" s="1002"/>
      <c r="J23" s="1002"/>
      <c r="K23" s="1002"/>
      <c r="L23" s="1002"/>
      <c r="M23" s="1002"/>
      <c r="N23" s="1002"/>
      <c r="O23" s="1002"/>
      <c r="P23" s="1003"/>
      <c r="Q23" s="1125">
        <v>25117</v>
      </c>
      <c r="R23" s="1126"/>
      <c r="S23" s="1126"/>
      <c r="T23" s="1126"/>
      <c r="U23" s="1126"/>
      <c r="V23" s="1126">
        <v>24690</v>
      </c>
      <c r="W23" s="1126"/>
      <c r="X23" s="1126"/>
      <c r="Y23" s="1126"/>
      <c r="Z23" s="1126"/>
      <c r="AA23" s="1126">
        <v>427</v>
      </c>
      <c r="AB23" s="1126"/>
      <c r="AC23" s="1126"/>
      <c r="AD23" s="1126"/>
      <c r="AE23" s="1127"/>
      <c r="AF23" s="1128">
        <v>373</v>
      </c>
      <c r="AG23" s="1126"/>
      <c r="AH23" s="1126"/>
      <c r="AI23" s="1126"/>
      <c r="AJ23" s="1129"/>
      <c r="AK23" s="1130"/>
      <c r="AL23" s="1131"/>
      <c r="AM23" s="1131"/>
      <c r="AN23" s="1131"/>
      <c r="AO23" s="1131"/>
      <c r="AP23" s="1126">
        <v>16357</v>
      </c>
      <c r="AQ23" s="1126"/>
      <c r="AR23" s="1126"/>
      <c r="AS23" s="1126"/>
      <c r="AT23" s="1126"/>
      <c r="AU23" s="1132"/>
      <c r="AV23" s="1132"/>
      <c r="AW23" s="1132"/>
      <c r="AX23" s="1132"/>
      <c r="AY23" s="1133"/>
      <c r="AZ23" s="1122" t="s">
        <v>395</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396</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397</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374</v>
      </c>
      <c r="B26" s="1053"/>
      <c r="C26" s="1053"/>
      <c r="D26" s="1053"/>
      <c r="E26" s="1053"/>
      <c r="F26" s="1053"/>
      <c r="G26" s="1053"/>
      <c r="H26" s="1053"/>
      <c r="I26" s="1053"/>
      <c r="J26" s="1053"/>
      <c r="K26" s="1053"/>
      <c r="L26" s="1053"/>
      <c r="M26" s="1053"/>
      <c r="N26" s="1053"/>
      <c r="O26" s="1053"/>
      <c r="P26" s="1054"/>
      <c r="Q26" s="1058" t="s">
        <v>398</v>
      </c>
      <c r="R26" s="1059"/>
      <c r="S26" s="1059"/>
      <c r="T26" s="1059"/>
      <c r="U26" s="1060"/>
      <c r="V26" s="1058" t="s">
        <v>399</v>
      </c>
      <c r="W26" s="1059"/>
      <c r="X26" s="1059"/>
      <c r="Y26" s="1059"/>
      <c r="Z26" s="1060"/>
      <c r="AA26" s="1058" t="s">
        <v>400</v>
      </c>
      <c r="AB26" s="1059"/>
      <c r="AC26" s="1059"/>
      <c r="AD26" s="1059"/>
      <c r="AE26" s="1059"/>
      <c r="AF26" s="1116" t="s">
        <v>401</v>
      </c>
      <c r="AG26" s="1065"/>
      <c r="AH26" s="1065"/>
      <c r="AI26" s="1065"/>
      <c r="AJ26" s="1117"/>
      <c r="AK26" s="1059" t="s">
        <v>402</v>
      </c>
      <c r="AL26" s="1059"/>
      <c r="AM26" s="1059"/>
      <c r="AN26" s="1059"/>
      <c r="AO26" s="1060"/>
      <c r="AP26" s="1058" t="s">
        <v>403</v>
      </c>
      <c r="AQ26" s="1059"/>
      <c r="AR26" s="1059"/>
      <c r="AS26" s="1059"/>
      <c r="AT26" s="1060"/>
      <c r="AU26" s="1058" t="s">
        <v>404</v>
      </c>
      <c r="AV26" s="1059"/>
      <c r="AW26" s="1059"/>
      <c r="AX26" s="1059"/>
      <c r="AY26" s="1060"/>
      <c r="AZ26" s="1058" t="s">
        <v>405</v>
      </c>
      <c r="BA26" s="1059"/>
      <c r="BB26" s="1059"/>
      <c r="BC26" s="1059"/>
      <c r="BD26" s="1060"/>
      <c r="BE26" s="1058" t="s">
        <v>381</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406</v>
      </c>
      <c r="C28" s="1108"/>
      <c r="D28" s="1108"/>
      <c r="E28" s="1108"/>
      <c r="F28" s="1108"/>
      <c r="G28" s="1108"/>
      <c r="H28" s="1108"/>
      <c r="I28" s="1108"/>
      <c r="J28" s="1108"/>
      <c r="K28" s="1108"/>
      <c r="L28" s="1108"/>
      <c r="M28" s="1108"/>
      <c r="N28" s="1108"/>
      <c r="O28" s="1108"/>
      <c r="P28" s="1109"/>
      <c r="Q28" s="1110">
        <v>6525</v>
      </c>
      <c r="R28" s="1111"/>
      <c r="S28" s="1111"/>
      <c r="T28" s="1111"/>
      <c r="U28" s="1111"/>
      <c r="V28" s="1111">
        <v>6486</v>
      </c>
      <c r="W28" s="1111"/>
      <c r="X28" s="1111"/>
      <c r="Y28" s="1111"/>
      <c r="Z28" s="1111"/>
      <c r="AA28" s="1111">
        <v>39</v>
      </c>
      <c r="AB28" s="1111"/>
      <c r="AC28" s="1111"/>
      <c r="AD28" s="1111"/>
      <c r="AE28" s="1112"/>
      <c r="AF28" s="1113">
        <v>39</v>
      </c>
      <c r="AG28" s="1111"/>
      <c r="AH28" s="1111"/>
      <c r="AI28" s="1111"/>
      <c r="AJ28" s="1114"/>
      <c r="AK28" s="1115">
        <v>652</v>
      </c>
      <c r="AL28" s="1103"/>
      <c r="AM28" s="1103"/>
      <c r="AN28" s="1103"/>
      <c r="AO28" s="1103"/>
      <c r="AP28" s="1103" t="s">
        <v>580</v>
      </c>
      <c r="AQ28" s="1103"/>
      <c r="AR28" s="1103"/>
      <c r="AS28" s="1103"/>
      <c r="AT28" s="1103"/>
      <c r="AU28" s="1103" t="s">
        <v>580</v>
      </c>
      <c r="AV28" s="1103"/>
      <c r="AW28" s="1103"/>
      <c r="AX28" s="1103"/>
      <c r="AY28" s="1103"/>
      <c r="AZ28" s="1104" t="s">
        <v>580</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407</v>
      </c>
      <c r="C29" s="1095"/>
      <c r="D29" s="1095"/>
      <c r="E29" s="1095"/>
      <c r="F29" s="1095"/>
      <c r="G29" s="1095"/>
      <c r="H29" s="1095"/>
      <c r="I29" s="1095"/>
      <c r="J29" s="1095"/>
      <c r="K29" s="1095"/>
      <c r="L29" s="1095"/>
      <c r="M29" s="1095"/>
      <c r="N29" s="1095"/>
      <c r="O29" s="1095"/>
      <c r="P29" s="1096"/>
      <c r="Q29" s="1100">
        <v>5248</v>
      </c>
      <c r="R29" s="1101"/>
      <c r="S29" s="1101"/>
      <c r="T29" s="1101"/>
      <c r="U29" s="1101"/>
      <c r="V29" s="1101">
        <v>5017</v>
      </c>
      <c r="W29" s="1101"/>
      <c r="X29" s="1101"/>
      <c r="Y29" s="1101"/>
      <c r="Z29" s="1101"/>
      <c r="AA29" s="1101">
        <v>232</v>
      </c>
      <c r="AB29" s="1101"/>
      <c r="AC29" s="1101"/>
      <c r="AD29" s="1101"/>
      <c r="AE29" s="1102"/>
      <c r="AF29" s="1076">
        <v>232</v>
      </c>
      <c r="AG29" s="1077"/>
      <c r="AH29" s="1077"/>
      <c r="AI29" s="1077"/>
      <c r="AJ29" s="1078"/>
      <c r="AK29" s="1037">
        <v>910</v>
      </c>
      <c r="AL29" s="1028"/>
      <c r="AM29" s="1028"/>
      <c r="AN29" s="1028"/>
      <c r="AO29" s="1028"/>
      <c r="AP29" s="1028" t="s">
        <v>580</v>
      </c>
      <c r="AQ29" s="1028"/>
      <c r="AR29" s="1028"/>
      <c r="AS29" s="1028"/>
      <c r="AT29" s="1028"/>
      <c r="AU29" s="1028" t="s">
        <v>580</v>
      </c>
      <c r="AV29" s="1028"/>
      <c r="AW29" s="1028"/>
      <c r="AX29" s="1028"/>
      <c r="AY29" s="1028"/>
      <c r="AZ29" s="1099" t="s">
        <v>580</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408</v>
      </c>
      <c r="C30" s="1095"/>
      <c r="D30" s="1095"/>
      <c r="E30" s="1095"/>
      <c r="F30" s="1095"/>
      <c r="G30" s="1095"/>
      <c r="H30" s="1095"/>
      <c r="I30" s="1095"/>
      <c r="J30" s="1095"/>
      <c r="K30" s="1095"/>
      <c r="L30" s="1095"/>
      <c r="M30" s="1095"/>
      <c r="N30" s="1095"/>
      <c r="O30" s="1095"/>
      <c r="P30" s="1096"/>
      <c r="Q30" s="1100">
        <v>1713</v>
      </c>
      <c r="R30" s="1101"/>
      <c r="S30" s="1101"/>
      <c r="T30" s="1101"/>
      <c r="U30" s="1101"/>
      <c r="V30" s="1101">
        <v>1685</v>
      </c>
      <c r="W30" s="1101"/>
      <c r="X30" s="1101"/>
      <c r="Y30" s="1101"/>
      <c r="Z30" s="1101"/>
      <c r="AA30" s="1101">
        <v>27</v>
      </c>
      <c r="AB30" s="1101"/>
      <c r="AC30" s="1101"/>
      <c r="AD30" s="1101"/>
      <c r="AE30" s="1102"/>
      <c r="AF30" s="1076">
        <v>27</v>
      </c>
      <c r="AG30" s="1077"/>
      <c r="AH30" s="1077"/>
      <c r="AI30" s="1077"/>
      <c r="AJ30" s="1078"/>
      <c r="AK30" s="1037">
        <v>970</v>
      </c>
      <c r="AL30" s="1028"/>
      <c r="AM30" s="1028"/>
      <c r="AN30" s="1028"/>
      <c r="AO30" s="1028"/>
      <c r="AP30" s="1028" t="s">
        <v>580</v>
      </c>
      <c r="AQ30" s="1028"/>
      <c r="AR30" s="1028"/>
      <c r="AS30" s="1028"/>
      <c r="AT30" s="1028"/>
      <c r="AU30" s="1028" t="s">
        <v>580</v>
      </c>
      <c r="AV30" s="1028"/>
      <c r="AW30" s="1028"/>
      <c r="AX30" s="1028"/>
      <c r="AY30" s="1028"/>
      <c r="AZ30" s="1099" t="s">
        <v>580</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409</v>
      </c>
      <c r="C31" s="1095"/>
      <c r="D31" s="1095"/>
      <c r="E31" s="1095"/>
      <c r="F31" s="1095"/>
      <c r="G31" s="1095"/>
      <c r="H31" s="1095"/>
      <c r="I31" s="1095"/>
      <c r="J31" s="1095"/>
      <c r="K31" s="1095"/>
      <c r="L31" s="1095"/>
      <c r="M31" s="1095"/>
      <c r="N31" s="1095"/>
      <c r="O31" s="1095"/>
      <c r="P31" s="1096"/>
      <c r="Q31" s="1100">
        <v>341</v>
      </c>
      <c r="R31" s="1101"/>
      <c r="S31" s="1101"/>
      <c r="T31" s="1101"/>
      <c r="U31" s="1101"/>
      <c r="V31" s="1101">
        <v>366</v>
      </c>
      <c r="W31" s="1101"/>
      <c r="X31" s="1101"/>
      <c r="Y31" s="1101"/>
      <c r="Z31" s="1101"/>
      <c r="AA31" s="1101">
        <v>-26</v>
      </c>
      <c r="AB31" s="1101"/>
      <c r="AC31" s="1101"/>
      <c r="AD31" s="1101"/>
      <c r="AE31" s="1102"/>
      <c r="AF31" s="1076">
        <v>172</v>
      </c>
      <c r="AG31" s="1077"/>
      <c r="AH31" s="1077"/>
      <c r="AI31" s="1077"/>
      <c r="AJ31" s="1078"/>
      <c r="AK31" s="1037">
        <v>284</v>
      </c>
      <c r="AL31" s="1028"/>
      <c r="AM31" s="1028"/>
      <c r="AN31" s="1028"/>
      <c r="AO31" s="1028"/>
      <c r="AP31" s="1028">
        <v>2448</v>
      </c>
      <c r="AQ31" s="1028"/>
      <c r="AR31" s="1028"/>
      <c r="AS31" s="1028"/>
      <c r="AT31" s="1028"/>
      <c r="AU31" s="1028">
        <v>1980</v>
      </c>
      <c r="AV31" s="1028"/>
      <c r="AW31" s="1028"/>
      <c r="AX31" s="1028"/>
      <c r="AY31" s="1028"/>
      <c r="AZ31" s="1099" t="s">
        <v>580</v>
      </c>
      <c r="BA31" s="1099"/>
      <c r="BB31" s="1099"/>
      <c r="BC31" s="1099"/>
      <c r="BD31" s="1099"/>
      <c r="BE31" s="1089" t="s">
        <v>410</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411</v>
      </c>
      <c r="C32" s="1095"/>
      <c r="D32" s="1095"/>
      <c r="E32" s="1095"/>
      <c r="F32" s="1095"/>
      <c r="G32" s="1095"/>
      <c r="H32" s="1095"/>
      <c r="I32" s="1095"/>
      <c r="J32" s="1095"/>
      <c r="K32" s="1095"/>
      <c r="L32" s="1095"/>
      <c r="M32" s="1095"/>
      <c r="N32" s="1095"/>
      <c r="O32" s="1095"/>
      <c r="P32" s="1096"/>
      <c r="Q32" s="1100">
        <v>1044</v>
      </c>
      <c r="R32" s="1101"/>
      <c r="S32" s="1101"/>
      <c r="T32" s="1101"/>
      <c r="U32" s="1101"/>
      <c r="V32" s="1101">
        <v>1044</v>
      </c>
      <c r="W32" s="1101"/>
      <c r="X32" s="1101"/>
      <c r="Y32" s="1101"/>
      <c r="Z32" s="1101"/>
      <c r="AA32" s="1101">
        <v>-1</v>
      </c>
      <c r="AB32" s="1101"/>
      <c r="AC32" s="1101"/>
      <c r="AD32" s="1101"/>
      <c r="AE32" s="1102"/>
      <c r="AF32" s="1076">
        <v>99</v>
      </c>
      <c r="AG32" s="1077"/>
      <c r="AH32" s="1077"/>
      <c r="AI32" s="1077"/>
      <c r="AJ32" s="1078"/>
      <c r="AK32" s="1037">
        <v>573</v>
      </c>
      <c r="AL32" s="1028"/>
      <c r="AM32" s="1028"/>
      <c r="AN32" s="1028"/>
      <c r="AO32" s="1028"/>
      <c r="AP32" s="1028">
        <v>5884</v>
      </c>
      <c r="AQ32" s="1028"/>
      <c r="AR32" s="1028"/>
      <c r="AS32" s="1028"/>
      <c r="AT32" s="1028"/>
      <c r="AU32" s="1028">
        <v>3636</v>
      </c>
      <c r="AV32" s="1028"/>
      <c r="AW32" s="1028"/>
      <c r="AX32" s="1028"/>
      <c r="AY32" s="1028"/>
      <c r="AZ32" s="1099" t="s">
        <v>580</v>
      </c>
      <c r="BA32" s="1099"/>
      <c r="BB32" s="1099"/>
      <c r="BC32" s="1099"/>
      <c r="BD32" s="1099"/>
      <c r="BE32" s="1089" t="s">
        <v>412</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413</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393</v>
      </c>
      <c r="B63" s="1001" t="s">
        <v>414</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569</v>
      </c>
      <c r="AG63" s="1016"/>
      <c r="AH63" s="1016"/>
      <c r="AI63" s="1016"/>
      <c r="AJ63" s="1087"/>
      <c r="AK63" s="1088"/>
      <c r="AL63" s="1020"/>
      <c r="AM63" s="1020"/>
      <c r="AN63" s="1020"/>
      <c r="AO63" s="1020"/>
      <c r="AP63" s="1016">
        <v>8332</v>
      </c>
      <c r="AQ63" s="1016"/>
      <c r="AR63" s="1016"/>
      <c r="AS63" s="1016"/>
      <c r="AT63" s="1016"/>
      <c r="AU63" s="1016">
        <v>5616</v>
      </c>
      <c r="AV63" s="1016"/>
      <c r="AW63" s="1016"/>
      <c r="AX63" s="1016"/>
      <c r="AY63" s="1016"/>
      <c r="AZ63" s="1082"/>
      <c r="BA63" s="1082"/>
      <c r="BB63" s="1082"/>
      <c r="BC63" s="1082"/>
      <c r="BD63" s="1082"/>
      <c r="BE63" s="1017"/>
      <c r="BF63" s="1017"/>
      <c r="BG63" s="1017"/>
      <c r="BH63" s="1017"/>
      <c r="BI63" s="1018"/>
      <c r="BJ63" s="1083" t="s">
        <v>415</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417</v>
      </c>
      <c r="B66" s="1053"/>
      <c r="C66" s="1053"/>
      <c r="D66" s="1053"/>
      <c r="E66" s="1053"/>
      <c r="F66" s="1053"/>
      <c r="G66" s="1053"/>
      <c r="H66" s="1053"/>
      <c r="I66" s="1053"/>
      <c r="J66" s="1053"/>
      <c r="K66" s="1053"/>
      <c r="L66" s="1053"/>
      <c r="M66" s="1053"/>
      <c r="N66" s="1053"/>
      <c r="O66" s="1053"/>
      <c r="P66" s="1054"/>
      <c r="Q66" s="1058" t="s">
        <v>418</v>
      </c>
      <c r="R66" s="1059"/>
      <c r="S66" s="1059"/>
      <c r="T66" s="1059"/>
      <c r="U66" s="1060"/>
      <c r="V66" s="1058" t="s">
        <v>399</v>
      </c>
      <c r="W66" s="1059"/>
      <c r="X66" s="1059"/>
      <c r="Y66" s="1059"/>
      <c r="Z66" s="1060"/>
      <c r="AA66" s="1058" t="s">
        <v>419</v>
      </c>
      <c r="AB66" s="1059"/>
      <c r="AC66" s="1059"/>
      <c r="AD66" s="1059"/>
      <c r="AE66" s="1060"/>
      <c r="AF66" s="1064" t="s">
        <v>420</v>
      </c>
      <c r="AG66" s="1065"/>
      <c r="AH66" s="1065"/>
      <c r="AI66" s="1065"/>
      <c r="AJ66" s="1066"/>
      <c r="AK66" s="1058" t="s">
        <v>402</v>
      </c>
      <c r="AL66" s="1053"/>
      <c r="AM66" s="1053"/>
      <c r="AN66" s="1053"/>
      <c r="AO66" s="1054"/>
      <c r="AP66" s="1058" t="s">
        <v>421</v>
      </c>
      <c r="AQ66" s="1059"/>
      <c r="AR66" s="1059"/>
      <c r="AS66" s="1059"/>
      <c r="AT66" s="1060"/>
      <c r="AU66" s="1058" t="s">
        <v>422</v>
      </c>
      <c r="AV66" s="1059"/>
      <c r="AW66" s="1059"/>
      <c r="AX66" s="1059"/>
      <c r="AY66" s="1060"/>
      <c r="AZ66" s="1058" t="s">
        <v>381</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581</v>
      </c>
      <c r="C68" s="1043"/>
      <c r="D68" s="1043"/>
      <c r="E68" s="1043"/>
      <c r="F68" s="1043"/>
      <c r="G68" s="1043"/>
      <c r="H68" s="1043"/>
      <c r="I68" s="1043"/>
      <c r="J68" s="1043"/>
      <c r="K68" s="1043"/>
      <c r="L68" s="1043"/>
      <c r="M68" s="1043"/>
      <c r="N68" s="1043"/>
      <c r="O68" s="1043"/>
      <c r="P68" s="1044"/>
      <c r="Q68" s="1045">
        <v>1321</v>
      </c>
      <c r="R68" s="1039"/>
      <c r="S68" s="1039"/>
      <c r="T68" s="1039"/>
      <c r="U68" s="1039"/>
      <c r="V68" s="1039">
        <v>1282</v>
      </c>
      <c r="W68" s="1039"/>
      <c r="X68" s="1039"/>
      <c r="Y68" s="1039"/>
      <c r="Z68" s="1039"/>
      <c r="AA68" s="1039">
        <v>39</v>
      </c>
      <c r="AB68" s="1039"/>
      <c r="AC68" s="1039"/>
      <c r="AD68" s="1039"/>
      <c r="AE68" s="1039"/>
      <c r="AF68" s="1039">
        <v>39</v>
      </c>
      <c r="AG68" s="1039"/>
      <c r="AH68" s="1039"/>
      <c r="AI68" s="1039"/>
      <c r="AJ68" s="1039"/>
      <c r="AK68" s="1039" t="s">
        <v>585</v>
      </c>
      <c r="AL68" s="1039"/>
      <c r="AM68" s="1039"/>
      <c r="AN68" s="1039"/>
      <c r="AO68" s="1039"/>
      <c r="AP68" s="1039">
        <v>1235</v>
      </c>
      <c r="AQ68" s="1039"/>
      <c r="AR68" s="1039"/>
      <c r="AS68" s="1039"/>
      <c r="AT68" s="1039"/>
      <c r="AU68" s="1039">
        <v>556</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582</v>
      </c>
      <c r="C69" s="1032"/>
      <c r="D69" s="1032"/>
      <c r="E69" s="1032"/>
      <c r="F69" s="1032"/>
      <c r="G69" s="1032"/>
      <c r="H69" s="1032"/>
      <c r="I69" s="1032"/>
      <c r="J69" s="1032"/>
      <c r="K69" s="1032"/>
      <c r="L69" s="1032"/>
      <c r="M69" s="1032"/>
      <c r="N69" s="1032"/>
      <c r="O69" s="1032"/>
      <c r="P69" s="1033"/>
      <c r="Q69" s="1034">
        <v>3777</v>
      </c>
      <c r="R69" s="1028"/>
      <c r="S69" s="1028"/>
      <c r="T69" s="1028"/>
      <c r="U69" s="1028"/>
      <c r="V69" s="1028">
        <v>3777</v>
      </c>
      <c r="W69" s="1028"/>
      <c r="X69" s="1028"/>
      <c r="Y69" s="1028"/>
      <c r="Z69" s="1028"/>
      <c r="AA69" s="1028" t="s">
        <v>580</v>
      </c>
      <c r="AB69" s="1028"/>
      <c r="AC69" s="1028"/>
      <c r="AD69" s="1028"/>
      <c r="AE69" s="1028"/>
      <c r="AF69" s="1028" t="s">
        <v>580</v>
      </c>
      <c r="AG69" s="1028"/>
      <c r="AH69" s="1028"/>
      <c r="AI69" s="1028"/>
      <c r="AJ69" s="1028"/>
      <c r="AK69" s="1028" t="s">
        <v>585</v>
      </c>
      <c r="AL69" s="1028"/>
      <c r="AM69" s="1028"/>
      <c r="AN69" s="1028"/>
      <c r="AO69" s="1028"/>
      <c r="AP69" s="1028">
        <v>1904</v>
      </c>
      <c r="AQ69" s="1028"/>
      <c r="AR69" s="1028"/>
      <c r="AS69" s="1028"/>
      <c r="AT69" s="1028"/>
      <c r="AU69" s="1028">
        <v>347</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583</v>
      </c>
      <c r="C70" s="1032"/>
      <c r="D70" s="1032"/>
      <c r="E70" s="1032"/>
      <c r="F70" s="1032"/>
      <c r="G70" s="1032"/>
      <c r="H70" s="1032"/>
      <c r="I70" s="1032"/>
      <c r="J70" s="1032"/>
      <c r="K70" s="1032"/>
      <c r="L70" s="1032"/>
      <c r="M70" s="1032"/>
      <c r="N70" s="1032"/>
      <c r="O70" s="1032"/>
      <c r="P70" s="1033"/>
      <c r="Q70" s="1034">
        <v>198</v>
      </c>
      <c r="R70" s="1028"/>
      <c r="S70" s="1028"/>
      <c r="T70" s="1028"/>
      <c r="U70" s="1028"/>
      <c r="V70" s="1028">
        <v>183</v>
      </c>
      <c r="W70" s="1028"/>
      <c r="X70" s="1028"/>
      <c r="Y70" s="1028"/>
      <c r="Z70" s="1028"/>
      <c r="AA70" s="1028">
        <v>15</v>
      </c>
      <c r="AB70" s="1028"/>
      <c r="AC70" s="1028"/>
      <c r="AD70" s="1028"/>
      <c r="AE70" s="1028"/>
      <c r="AF70" s="1028">
        <v>15</v>
      </c>
      <c r="AG70" s="1028"/>
      <c r="AH70" s="1028"/>
      <c r="AI70" s="1028"/>
      <c r="AJ70" s="1028"/>
      <c r="AK70" s="1028" t="s">
        <v>585</v>
      </c>
      <c r="AL70" s="1028"/>
      <c r="AM70" s="1028"/>
      <c r="AN70" s="1028"/>
      <c r="AO70" s="1028"/>
      <c r="AP70" s="1028" t="s">
        <v>580</v>
      </c>
      <c r="AQ70" s="1028"/>
      <c r="AR70" s="1028"/>
      <c r="AS70" s="1028"/>
      <c r="AT70" s="1028"/>
      <c r="AU70" s="1028" t="s">
        <v>580</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584</v>
      </c>
      <c r="C71" s="1032"/>
      <c r="D71" s="1032"/>
      <c r="E71" s="1032"/>
      <c r="F71" s="1032"/>
      <c r="G71" s="1032"/>
      <c r="H71" s="1032"/>
      <c r="I71" s="1032"/>
      <c r="J71" s="1032"/>
      <c r="K71" s="1032"/>
      <c r="L71" s="1032"/>
      <c r="M71" s="1032"/>
      <c r="N71" s="1032"/>
      <c r="O71" s="1032"/>
      <c r="P71" s="1033"/>
      <c r="Q71" s="1034">
        <v>1227276</v>
      </c>
      <c r="R71" s="1028"/>
      <c r="S71" s="1028"/>
      <c r="T71" s="1028"/>
      <c r="U71" s="1028"/>
      <c r="V71" s="1028">
        <v>1165356</v>
      </c>
      <c r="W71" s="1028"/>
      <c r="X71" s="1028"/>
      <c r="Y71" s="1028"/>
      <c r="Z71" s="1028"/>
      <c r="AA71" s="1028">
        <v>61920</v>
      </c>
      <c r="AB71" s="1028"/>
      <c r="AC71" s="1028"/>
      <c r="AD71" s="1028"/>
      <c r="AE71" s="1028"/>
      <c r="AF71" s="1028">
        <v>61920</v>
      </c>
      <c r="AG71" s="1028"/>
      <c r="AH71" s="1028"/>
      <c r="AI71" s="1028"/>
      <c r="AJ71" s="1028"/>
      <c r="AK71" s="1028">
        <v>8500</v>
      </c>
      <c r="AL71" s="1028"/>
      <c r="AM71" s="1028"/>
      <c r="AN71" s="1028"/>
      <c r="AO71" s="1028"/>
      <c r="AP71" s="1028" t="s">
        <v>580</v>
      </c>
      <c r="AQ71" s="1028"/>
      <c r="AR71" s="1028"/>
      <c r="AS71" s="1028"/>
      <c r="AT71" s="1028"/>
      <c r="AU71" s="1028" t="s">
        <v>580</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593</v>
      </c>
      <c r="C72" s="1032"/>
      <c r="D72" s="1032"/>
      <c r="E72" s="1032"/>
      <c r="F72" s="1032"/>
      <c r="G72" s="1032"/>
      <c r="H72" s="1032"/>
      <c r="I72" s="1032"/>
      <c r="J72" s="1032"/>
      <c r="K72" s="1032"/>
      <c r="L72" s="1032"/>
      <c r="M72" s="1032"/>
      <c r="N72" s="1032"/>
      <c r="O72" s="1032"/>
      <c r="P72" s="1033"/>
      <c r="Q72" s="1034">
        <v>40692</v>
      </c>
      <c r="R72" s="1028"/>
      <c r="S72" s="1028"/>
      <c r="T72" s="1028"/>
      <c r="U72" s="1028"/>
      <c r="V72" s="1028">
        <v>36700</v>
      </c>
      <c r="W72" s="1028"/>
      <c r="X72" s="1028"/>
      <c r="Y72" s="1028"/>
      <c r="Z72" s="1028"/>
      <c r="AA72" s="1028">
        <v>3992</v>
      </c>
      <c r="AB72" s="1028"/>
      <c r="AC72" s="1028"/>
      <c r="AD72" s="1028"/>
      <c r="AE72" s="1028"/>
      <c r="AF72" s="1028">
        <v>20628</v>
      </c>
      <c r="AG72" s="1028"/>
      <c r="AH72" s="1028"/>
      <c r="AI72" s="1028"/>
      <c r="AJ72" s="1028"/>
      <c r="AK72" s="1028">
        <v>21</v>
      </c>
      <c r="AL72" s="1028"/>
      <c r="AM72" s="1028"/>
      <c r="AN72" s="1028"/>
      <c r="AO72" s="1028"/>
      <c r="AP72" s="1028">
        <v>113939</v>
      </c>
      <c r="AQ72" s="1028"/>
      <c r="AR72" s="1028"/>
      <c r="AS72" s="1028"/>
      <c r="AT72" s="1028"/>
      <c r="AU72" s="1028" t="s">
        <v>585</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592</v>
      </c>
      <c r="C73" s="1032"/>
      <c r="D73" s="1032"/>
      <c r="E73" s="1032"/>
      <c r="F73" s="1032"/>
      <c r="G73" s="1032"/>
      <c r="H73" s="1032"/>
      <c r="I73" s="1032"/>
      <c r="J73" s="1032"/>
      <c r="K73" s="1032"/>
      <c r="L73" s="1032"/>
      <c r="M73" s="1032"/>
      <c r="N73" s="1032"/>
      <c r="O73" s="1032"/>
      <c r="P73" s="1033"/>
      <c r="Q73" s="1034">
        <v>7557</v>
      </c>
      <c r="R73" s="1028"/>
      <c r="S73" s="1028"/>
      <c r="T73" s="1028"/>
      <c r="U73" s="1028"/>
      <c r="V73" s="1028">
        <v>5709</v>
      </c>
      <c r="W73" s="1028"/>
      <c r="X73" s="1028"/>
      <c r="Y73" s="1028"/>
      <c r="Z73" s="1028"/>
      <c r="AA73" s="1028">
        <v>1849</v>
      </c>
      <c r="AB73" s="1028"/>
      <c r="AC73" s="1028"/>
      <c r="AD73" s="1028"/>
      <c r="AE73" s="1028"/>
      <c r="AF73" s="1028">
        <v>17220</v>
      </c>
      <c r="AG73" s="1028"/>
      <c r="AH73" s="1028"/>
      <c r="AI73" s="1028"/>
      <c r="AJ73" s="1028"/>
      <c r="AK73" s="1028" t="s">
        <v>515</v>
      </c>
      <c r="AL73" s="1028"/>
      <c r="AM73" s="1028"/>
      <c r="AN73" s="1028"/>
      <c r="AO73" s="1028"/>
      <c r="AP73" s="1028">
        <v>16930</v>
      </c>
      <c r="AQ73" s="1028"/>
      <c r="AR73" s="1028"/>
      <c r="AS73" s="1028"/>
      <c r="AT73" s="1028"/>
      <c r="AU73" s="1028" t="s">
        <v>515</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393</v>
      </c>
      <c r="B88" s="1001" t="s">
        <v>423</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99822</v>
      </c>
      <c r="AG88" s="1016"/>
      <c r="AH88" s="1016"/>
      <c r="AI88" s="1016"/>
      <c r="AJ88" s="1016"/>
      <c r="AK88" s="1020"/>
      <c r="AL88" s="1020"/>
      <c r="AM88" s="1020"/>
      <c r="AN88" s="1020"/>
      <c r="AO88" s="1020"/>
      <c r="AP88" s="1016">
        <v>134008</v>
      </c>
      <c r="AQ88" s="1016"/>
      <c r="AR88" s="1016"/>
      <c r="AS88" s="1016"/>
      <c r="AT88" s="1016"/>
      <c r="AU88" s="1016">
        <v>903</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01" t="s">
        <v>424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432</v>
      </c>
      <c r="AB109" s="951"/>
      <c r="AC109" s="951"/>
      <c r="AD109" s="951"/>
      <c r="AE109" s="952"/>
      <c r="AF109" s="953" t="s">
        <v>433</v>
      </c>
      <c r="AG109" s="951"/>
      <c r="AH109" s="951"/>
      <c r="AI109" s="951"/>
      <c r="AJ109" s="952"/>
      <c r="AK109" s="953" t="s">
        <v>309</v>
      </c>
      <c r="AL109" s="951"/>
      <c r="AM109" s="951"/>
      <c r="AN109" s="951"/>
      <c r="AO109" s="952"/>
      <c r="AP109" s="953" t="s">
        <v>434</v>
      </c>
      <c r="AQ109" s="951"/>
      <c r="AR109" s="951"/>
      <c r="AS109" s="951"/>
      <c r="AT109" s="982"/>
      <c r="AU109" s="950" t="s">
        <v>431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432</v>
      </c>
      <c r="BR109" s="951"/>
      <c r="BS109" s="951"/>
      <c r="BT109" s="951"/>
      <c r="BU109" s="952"/>
      <c r="BV109" s="953" t="s">
        <v>433</v>
      </c>
      <c r="BW109" s="951"/>
      <c r="BX109" s="951"/>
      <c r="BY109" s="951"/>
      <c r="BZ109" s="952"/>
      <c r="CA109" s="953" t="s">
        <v>309</v>
      </c>
      <c r="CB109" s="951"/>
      <c r="CC109" s="951"/>
      <c r="CD109" s="951"/>
      <c r="CE109" s="952"/>
      <c r="CF109" s="989" t="s">
        <v>434</v>
      </c>
      <c r="CG109" s="989"/>
      <c r="CH109" s="989"/>
      <c r="CI109" s="989"/>
      <c r="CJ109" s="989"/>
      <c r="CK109" s="953" t="s">
        <v>435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432</v>
      </c>
      <c r="DH109" s="951"/>
      <c r="DI109" s="951"/>
      <c r="DJ109" s="951"/>
      <c r="DK109" s="952"/>
      <c r="DL109" s="953" t="s">
        <v>433</v>
      </c>
      <c r="DM109" s="951"/>
      <c r="DN109" s="951"/>
      <c r="DO109" s="951"/>
      <c r="DP109" s="952"/>
      <c r="DQ109" s="953" t="s">
        <v>309</v>
      </c>
      <c r="DR109" s="951"/>
      <c r="DS109" s="951"/>
      <c r="DT109" s="951"/>
      <c r="DU109" s="952"/>
      <c r="DV109" s="953" t="s">
        <v>434</v>
      </c>
      <c r="DW109" s="951"/>
      <c r="DX109" s="951"/>
      <c r="DY109" s="951"/>
      <c r="DZ109" s="982"/>
    </row>
    <row r="110" spans="1:131" s="248" customFormat="1" ht="26.25" customHeight="1" x14ac:dyDescent="0.15">
      <c r="A110" s="853" t="s">
        <v>436</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1673101</v>
      </c>
      <c r="AB110" s="944"/>
      <c r="AC110" s="944"/>
      <c r="AD110" s="944"/>
      <c r="AE110" s="945"/>
      <c r="AF110" s="946">
        <v>1860416</v>
      </c>
      <c r="AG110" s="944"/>
      <c r="AH110" s="944"/>
      <c r="AI110" s="944"/>
      <c r="AJ110" s="945"/>
      <c r="AK110" s="946">
        <v>1670143</v>
      </c>
      <c r="AL110" s="944"/>
      <c r="AM110" s="944"/>
      <c r="AN110" s="944"/>
      <c r="AO110" s="945"/>
      <c r="AP110" s="947">
        <v>16.8</v>
      </c>
      <c r="AQ110" s="948"/>
      <c r="AR110" s="948"/>
      <c r="AS110" s="948"/>
      <c r="AT110" s="949"/>
      <c r="AU110" s="983" t="s">
        <v>73</v>
      </c>
      <c r="AV110" s="984"/>
      <c r="AW110" s="984"/>
      <c r="AX110" s="984"/>
      <c r="AY110" s="984"/>
      <c r="AZ110" s="909" t="s">
        <v>437</v>
      </c>
      <c r="BA110" s="854"/>
      <c r="BB110" s="854"/>
      <c r="BC110" s="854"/>
      <c r="BD110" s="854"/>
      <c r="BE110" s="854"/>
      <c r="BF110" s="854"/>
      <c r="BG110" s="854"/>
      <c r="BH110" s="854"/>
      <c r="BI110" s="854"/>
      <c r="BJ110" s="854"/>
      <c r="BK110" s="854"/>
      <c r="BL110" s="854"/>
      <c r="BM110" s="854"/>
      <c r="BN110" s="854"/>
      <c r="BO110" s="854"/>
      <c r="BP110" s="855"/>
      <c r="BQ110" s="910">
        <v>17665255</v>
      </c>
      <c r="BR110" s="891"/>
      <c r="BS110" s="891"/>
      <c r="BT110" s="891"/>
      <c r="BU110" s="891"/>
      <c r="BV110" s="891">
        <v>16884310</v>
      </c>
      <c r="BW110" s="891"/>
      <c r="BX110" s="891"/>
      <c r="BY110" s="891"/>
      <c r="BZ110" s="891"/>
      <c r="CA110" s="891">
        <v>16357174</v>
      </c>
      <c r="CB110" s="891"/>
      <c r="CC110" s="891"/>
      <c r="CD110" s="891"/>
      <c r="CE110" s="891"/>
      <c r="CF110" s="915">
        <v>164.5</v>
      </c>
      <c r="CG110" s="916"/>
      <c r="CH110" s="916"/>
      <c r="CI110" s="916"/>
      <c r="CJ110" s="916"/>
      <c r="CK110" s="979" t="s">
        <v>438</v>
      </c>
      <c r="CL110" s="865"/>
      <c r="CM110" s="940" t="s">
        <v>439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440</v>
      </c>
      <c r="DH110" s="891"/>
      <c r="DI110" s="891"/>
      <c r="DJ110" s="891"/>
      <c r="DK110" s="891"/>
      <c r="DL110" s="891" t="s">
        <v>440</v>
      </c>
      <c r="DM110" s="891"/>
      <c r="DN110" s="891"/>
      <c r="DO110" s="891"/>
      <c r="DP110" s="891"/>
      <c r="DQ110" s="891" t="s">
        <v>440</v>
      </c>
      <c r="DR110" s="891"/>
      <c r="DS110" s="891"/>
      <c r="DT110" s="891"/>
      <c r="DU110" s="891"/>
      <c r="DV110" s="892" t="s">
        <v>440</v>
      </c>
      <c r="DW110" s="892"/>
      <c r="DX110" s="892"/>
      <c r="DY110" s="892"/>
      <c r="DZ110" s="893"/>
    </row>
    <row r="111" spans="1:131" s="248" customFormat="1" ht="26.25" customHeight="1" x14ac:dyDescent="0.15">
      <c r="A111" s="820" t="s">
        <v>441</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440</v>
      </c>
      <c r="AB111" s="972"/>
      <c r="AC111" s="972"/>
      <c r="AD111" s="972"/>
      <c r="AE111" s="973"/>
      <c r="AF111" s="974" t="s">
        <v>440</v>
      </c>
      <c r="AG111" s="972"/>
      <c r="AH111" s="972"/>
      <c r="AI111" s="972"/>
      <c r="AJ111" s="973"/>
      <c r="AK111" s="974" t="s">
        <v>440</v>
      </c>
      <c r="AL111" s="972"/>
      <c r="AM111" s="972"/>
      <c r="AN111" s="972"/>
      <c r="AO111" s="973"/>
      <c r="AP111" s="975" t="s">
        <v>440</v>
      </c>
      <c r="AQ111" s="976"/>
      <c r="AR111" s="976"/>
      <c r="AS111" s="976"/>
      <c r="AT111" s="977"/>
      <c r="AU111" s="985"/>
      <c r="AV111" s="986"/>
      <c r="AW111" s="986"/>
      <c r="AX111" s="986"/>
      <c r="AY111" s="986"/>
      <c r="AZ111" s="861" t="s">
        <v>442</v>
      </c>
      <c r="BA111" s="796"/>
      <c r="BB111" s="796"/>
      <c r="BC111" s="796"/>
      <c r="BD111" s="796"/>
      <c r="BE111" s="796"/>
      <c r="BF111" s="796"/>
      <c r="BG111" s="796"/>
      <c r="BH111" s="796"/>
      <c r="BI111" s="796"/>
      <c r="BJ111" s="796"/>
      <c r="BK111" s="796"/>
      <c r="BL111" s="796"/>
      <c r="BM111" s="796"/>
      <c r="BN111" s="796"/>
      <c r="BO111" s="796"/>
      <c r="BP111" s="797"/>
      <c r="BQ111" s="862" t="s">
        <v>395</v>
      </c>
      <c r="BR111" s="863"/>
      <c r="BS111" s="863"/>
      <c r="BT111" s="863"/>
      <c r="BU111" s="863"/>
      <c r="BV111" s="863" t="s">
        <v>395</v>
      </c>
      <c r="BW111" s="863"/>
      <c r="BX111" s="863"/>
      <c r="BY111" s="863"/>
      <c r="BZ111" s="863"/>
      <c r="CA111" s="863" t="s">
        <v>443</v>
      </c>
      <c r="CB111" s="863"/>
      <c r="CC111" s="863"/>
      <c r="CD111" s="863"/>
      <c r="CE111" s="863"/>
      <c r="CF111" s="924" t="s">
        <v>395</v>
      </c>
      <c r="CG111" s="925"/>
      <c r="CH111" s="925"/>
      <c r="CI111" s="925"/>
      <c r="CJ111" s="925"/>
      <c r="CK111" s="980"/>
      <c r="CL111" s="867"/>
      <c r="CM111" s="870" t="s">
        <v>444</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395</v>
      </c>
      <c r="DH111" s="863"/>
      <c r="DI111" s="863"/>
      <c r="DJ111" s="863"/>
      <c r="DK111" s="863"/>
      <c r="DL111" s="863" t="s">
        <v>395</v>
      </c>
      <c r="DM111" s="863"/>
      <c r="DN111" s="863"/>
      <c r="DO111" s="863"/>
      <c r="DP111" s="863"/>
      <c r="DQ111" s="863" t="s">
        <v>395</v>
      </c>
      <c r="DR111" s="863"/>
      <c r="DS111" s="863"/>
      <c r="DT111" s="863"/>
      <c r="DU111" s="863"/>
      <c r="DV111" s="840" t="s">
        <v>395</v>
      </c>
      <c r="DW111" s="840"/>
      <c r="DX111" s="840"/>
      <c r="DY111" s="840"/>
      <c r="DZ111" s="841"/>
    </row>
    <row r="112" spans="1:131" s="248" customFormat="1" ht="26.25" customHeight="1" x14ac:dyDescent="0.15">
      <c r="A112" s="965" t="s">
        <v>445</v>
      </c>
      <c r="B112" s="966"/>
      <c r="C112" s="796" t="s">
        <v>446</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128</v>
      </c>
      <c r="AB112" s="826"/>
      <c r="AC112" s="826"/>
      <c r="AD112" s="826"/>
      <c r="AE112" s="827"/>
      <c r="AF112" s="828" t="s">
        <v>128</v>
      </c>
      <c r="AG112" s="826"/>
      <c r="AH112" s="826"/>
      <c r="AI112" s="826"/>
      <c r="AJ112" s="827"/>
      <c r="AK112" s="828" t="s">
        <v>395</v>
      </c>
      <c r="AL112" s="826"/>
      <c r="AM112" s="826"/>
      <c r="AN112" s="826"/>
      <c r="AO112" s="827"/>
      <c r="AP112" s="873" t="s">
        <v>395</v>
      </c>
      <c r="AQ112" s="874"/>
      <c r="AR112" s="874"/>
      <c r="AS112" s="874"/>
      <c r="AT112" s="875"/>
      <c r="AU112" s="985"/>
      <c r="AV112" s="986"/>
      <c r="AW112" s="986"/>
      <c r="AX112" s="986"/>
      <c r="AY112" s="986"/>
      <c r="AZ112" s="861" t="s">
        <v>447</v>
      </c>
      <c r="BA112" s="796"/>
      <c r="BB112" s="796"/>
      <c r="BC112" s="796"/>
      <c r="BD112" s="796"/>
      <c r="BE112" s="796"/>
      <c r="BF112" s="796"/>
      <c r="BG112" s="796"/>
      <c r="BH112" s="796"/>
      <c r="BI112" s="796"/>
      <c r="BJ112" s="796"/>
      <c r="BK112" s="796"/>
      <c r="BL112" s="796"/>
      <c r="BM112" s="796"/>
      <c r="BN112" s="796"/>
      <c r="BO112" s="796"/>
      <c r="BP112" s="797"/>
      <c r="BQ112" s="862">
        <v>7669573</v>
      </c>
      <c r="BR112" s="863"/>
      <c r="BS112" s="863"/>
      <c r="BT112" s="863"/>
      <c r="BU112" s="863"/>
      <c r="BV112" s="863">
        <v>6617028</v>
      </c>
      <c r="BW112" s="863"/>
      <c r="BX112" s="863"/>
      <c r="BY112" s="863"/>
      <c r="BZ112" s="863"/>
      <c r="CA112" s="863">
        <v>5616638</v>
      </c>
      <c r="CB112" s="863"/>
      <c r="CC112" s="863"/>
      <c r="CD112" s="863"/>
      <c r="CE112" s="863"/>
      <c r="CF112" s="924">
        <v>56.5</v>
      </c>
      <c r="CG112" s="925"/>
      <c r="CH112" s="925"/>
      <c r="CI112" s="925"/>
      <c r="CJ112" s="925"/>
      <c r="CK112" s="980"/>
      <c r="CL112" s="867"/>
      <c r="CM112" s="870" t="s">
        <v>448</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443</v>
      </c>
      <c r="DH112" s="863"/>
      <c r="DI112" s="863"/>
      <c r="DJ112" s="863"/>
      <c r="DK112" s="863"/>
      <c r="DL112" s="863" t="s">
        <v>395</v>
      </c>
      <c r="DM112" s="863"/>
      <c r="DN112" s="863"/>
      <c r="DO112" s="863"/>
      <c r="DP112" s="863"/>
      <c r="DQ112" s="863" t="s">
        <v>443</v>
      </c>
      <c r="DR112" s="863"/>
      <c r="DS112" s="863"/>
      <c r="DT112" s="863"/>
      <c r="DU112" s="863"/>
      <c r="DV112" s="840" t="s">
        <v>128</v>
      </c>
      <c r="DW112" s="840"/>
      <c r="DX112" s="840"/>
      <c r="DY112" s="840"/>
      <c r="DZ112" s="841"/>
    </row>
    <row r="113" spans="1:130" s="248" customFormat="1" ht="26.25" customHeight="1" x14ac:dyDescent="0.15">
      <c r="A113" s="967"/>
      <c r="B113" s="968"/>
      <c r="C113" s="796" t="s">
        <v>449</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475648</v>
      </c>
      <c r="AB113" s="972"/>
      <c r="AC113" s="972"/>
      <c r="AD113" s="972"/>
      <c r="AE113" s="973"/>
      <c r="AF113" s="974">
        <v>469969</v>
      </c>
      <c r="AG113" s="972"/>
      <c r="AH113" s="972"/>
      <c r="AI113" s="972"/>
      <c r="AJ113" s="973"/>
      <c r="AK113" s="974">
        <v>446038</v>
      </c>
      <c r="AL113" s="972"/>
      <c r="AM113" s="972"/>
      <c r="AN113" s="972"/>
      <c r="AO113" s="973"/>
      <c r="AP113" s="975">
        <v>4.5</v>
      </c>
      <c r="AQ113" s="976"/>
      <c r="AR113" s="976"/>
      <c r="AS113" s="976"/>
      <c r="AT113" s="977"/>
      <c r="AU113" s="985"/>
      <c r="AV113" s="986"/>
      <c r="AW113" s="986"/>
      <c r="AX113" s="986"/>
      <c r="AY113" s="986"/>
      <c r="AZ113" s="861" t="s">
        <v>450</v>
      </c>
      <c r="BA113" s="796"/>
      <c r="BB113" s="796"/>
      <c r="BC113" s="796"/>
      <c r="BD113" s="796"/>
      <c r="BE113" s="796"/>
      <c r="BF113" s="796"/>
      <c r="BG113" s="796"/>
      <c r="BH113" s="796"/>
      <c r="BI113" s="796"/>
      <c r="BJ113" s="796"/>
      <c r="BK113" s="796"/>
      <c r="BL113" s="796"/>
      <c r="BM113" s="796"/>
      <c r="BN113" s="796"/>
      <c r="BO113" s="796"/>
      <c r="BP113" s="797"/>
      <c r="BQ113" s="862">
        <v>1205893</v>
      </c>
      <c r="BR113" s="863"/>
      <c r="BS113" s="863"/>
      <c r="BT113" s="863"/>
      <c r="BU113" s="863"/>
      <c r="BV113" s="863">
        <v>1043218</v>
      </c>
      <c r="BW113" s="863"/>
      <c r="BX113" s="863"/>
      <c r="BY113" s="863"/>
      <c r="BZ113" s="863"/>
      <c r="CA113" s="863">
        <v>902576</v>
      </c>
      <c r="CB113" s="863"/>
      <c r="CC113" s="863"/>
      <c r="CD113" s="863"/>
      <c r="CE113" s="863"/>
      <c r="CF113" s="924">
        <v>9.1</v>
      </c>
      <c r="CG113" s="925"/>
      <c r="CH113" s="925"/>
      <c r="CI113" s="925"/>
      <c r="CJ113" s="925"/>
      <c r="CK113" s="980"/>
      <c r="CL113" s="867"/>
      <c r="CM113" s="870" t="s">
        <v>451</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128</v>
      </c>
      <c r="DH113" s="826"/>
      <c r="DI113" s="826"/>
      <c r="DJ113" s="826"/>
      <c r="DK113" s="827"/>
      <c r="DL113" s="828" t="s">
        <v>128</v>
      </c>
      <c r="DM113" s="826"/>
      <c r="DN113" s="826"/>
      <c r="DO113" s="826"/>
      <c r="DP113" s="827"/>
      <c r="DQ113" s="828" t="s">
        <v>128</v>
      </c>
      <c r="DR113" s="826"/>
      <c r="DS113" s="826"/>
      <c r="DT113" s="826"/>
      <c r="DU113" s="827"/>
      <c r="DV113" s="873" t="s">
        <v>128</v>
      </c>
      <c r="DW113" s="874"/>
      <c r="DX113" s="874"/>
      <c r="DY113" s="874"/>
      <c r="DZ113" s="875"/>
    </row>
    <row r="114" spans="1:130" s="248" customFormat="1" ht="26.25" customHeight="1" x14ac:dyDescent="0.15">
      <c r="A114" s="967"/>
      <c r="B114" s="968"/>
      <c r="C114" s="796" t="s">
        <v>452</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200949</v>
      </c>
      <c r="AB114" s="826"/>
      <c r="AC114" s="826"/>
      <c r="AD114" s="826"/>
      <c r="AE114" s="827"/>
      <c r="AF114" s="828">
        <v>199662</v>
      </c>
      <c r="AG114" s="826"/>
      <c r="AH114" s="826"/>
      <c r="AI114" s="826"/>
      <c r="AJ114" s="827"/>
      <c r="AK114" s="828">
        <v>191623</v>
      </c>
      <c r="AL114" s="826"/>
      <c r="AM114" s="826"/>
      <c r="AN114" s="826"/>
      <c r="AO114" s="827"/>
      <c r="AP114" s="873">
        <v>1.9</v>
      </c>
      <c r="AQ114" s="874"/>
      <c r="AR114" s="874"/>
      <c r="AS114" s="874"/>
      <c r="AT114" s="875"/>
      <c r="AU114" s="985"/>
      <c r="AV114" s="986"/>
      <c r="AW114" s="986"/>
      <c r="AX114" s="986"/>
      <c r="AY114" s="986"/>
      <c r="AZ114" s="861" t="s">
        <v>453</v>
      </c>
      <c r="BA114" s="796"/>
      <c r="BB114" s="796"/>
      <c r="BC114" s="796"/>
      <c r="BD114" s="796"/>
      <c r="BE114" s="796"/>
      <c r="BF114" s="796"/>
      <c r="BG114" s="796"/>
      <c r="BH114" s="796"/>
      <c r="BI114" s="796"/>
      <c r="BJ114" s="796"/>
      <c r="BK114" s="796"/>
      <c r="BL114" s="796"/>
      <c r="BM114" s="796"/>
      <c r="BN114" s="796"/>
      <c r="BO114" s="796"/>
      <c r="BP114" s="797"/>
      <c r="BQ114" s="862">
        <v>3255111</v>
      </c>
      <c r="BR114" s="863"/>
      <c r="BS114" s="863"/>
      <c r="BT114" s="863"/>
      <c r="BU114" s="863"/>
      <c r="BV114" s="863">
        <v>3297196</v>
      </c>
      <c r="BW114" s="863"/>
      <c r="BX114" s="863"/>
      <c r="BY114" s="863"/>
      <c r="BZ114" s="863"/>
      <c r="CA114" s="863">
        <v>3289594</v>
      </c>
      <c r="CB114" s="863"/>
      <c r="CC114" s="863"/>
      <c r="CD114" s="863"/>
      <c r="CE114" s="863"/>
      <c r="CF114" s="924">
        <v>33.1</v>
      </c>
      <c r="CG114" s="925"/>
      <c r="CH114" s="925"/>
      <c r="CI114" s="925"/>
      <c r="CJ114" s="925"/>
      <c r="CK114" s="980"/>
      <c r="CL114" s="867"/>
      <c r="CM114" s="870" t="s">
        <v>454</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395</v>
      </c>
      <c r="DH114" s="826"/>
      <c r="DI114" s="826"/>
      <c r="DJ114" s="826"/>
      <c r="DK114" s="827"/>
      <c r="DL114" s="828" t="s">
        <v>395</v>
      </c>
      <c r="DM114" s="826"/>
      <c r="DN114" s="826"/>
      <c r="DO114" s="826"/>
      <c r="DP114" s="827"/>
      <c r="DQ114" s="828" t="s">
        <v>128</v>
      </c>
      <c r="DR114" s="826"/>
      <c r="DS114" s="826"/>
      <c r="DT114" s="826"/>
      <c r="DU114" s="827"/>
      <c r="DV114" s="873" t="s">
        <v>395</v>
      </c>
      <c r="DW114" s="874"/>
      <c r="DX114" s="874"/>
      <c r="DY114" s="874"/>
      <c r="DZ114" s="875"/>
    </row>
    <row r="115" spans="1:130" s="248" customFormat="1" ht="26.25" customHeight="1" x14ac:dyDescent="0.15">
      <c r="A115" s="967"/>
      <c r="B115" s="968"/>
      <c r="C115" s="796" t="s">
        <v>455</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128</v>
      </c>
      <c r="AB115" s="972"/>
      <c r="AC115" s="972"/>
      <c r="AD115" s="972"/>
      <c r="AE115" s="973"/>
      <c r="AF115" s="974" t="s">
        <v>128</v>
      </c>
      <c r="AG115" s="972"/>
      <c r="AH115" s="972"/>
      <c r="AI115" s="972"/>
      <c r="AJ115" s="973"/>
      <c r="AK115" s="974" t="s">
        <v>395</v>
      </c>
      <c r="AL115" s="972"/>
      <c r="AM115" s="972"/>
      <c r="AN115" s="972"/>
      <c r="AO115" s="973"/>
      <c r="AP115" s="975" t="s">
        <v>395</v>
      </c>
      <c r="AQ115" s="976"/>
      <c r="AR115" s="976"/>
      <c r="AS115" s="976"/>
      <c r="AT115" s="977"/>
      <c r="AU115" s="985"/>
      <c r="AV115" s="986"/>
      <c r="AW115" s="986"/>
      <c r="AX115" s="986"/>
      <c r="AY115" s="986"/>
      <c r="AZ115" s="861" t="s">
        <v>456</v>
      </c>
      <c r="BA115" s="796"/>
      <c r="BB115" s="796"/>
      <c r="BC115" s="796"/>
      <c r="BD115" s="796"/>
      <c r="BE115" s="796"/>
      <c r="BF115" s="796"/>
      <c r="BG115" s="796"/>
      <c r="BH115" s="796"/>
      <c r="BI115" s="796"/>
      <c r="BJ115" s="796"/>
      <c r="BK115" s="796"/>
      <c r="BL115" s="796"/>
      <c r="BM115" s="796"/>
      <c r="BN115" s="796"/>
      <c r="BO115" s="796"/>
      <c r="BP115" s="797"/>
      <c r="BQ115" s="862" t="s">
        <v>395</v>
      </c>
      <c r="BR115" s="863"/>
      <c r="BS115" s="863"/>
      <c r="BT115" s="863"/>
      <c r="BU115" s="863"/>
      <c r="BV115" s="863" t="s">
        <v>128</v>
      </c>
      <c r="BW115" s="863"/>
      <c r="BX115" s="863"/>
      <c r="BY115" s="863"/>
      <c r="BZ115" s="863"/>
      <c r="CA115" s="863" t="s">
        <v>443</v>
      </c>
      <c r="CB115" s="863"/>
      <c r="CC115" s="863"/>
      <c r="CD115" s="863"/>
      <c r="CE115" s="863"/>
      <c r="CF115" s="924" t="s">
        <v>128</v>
      </c>
      <c r="CG115" s="925"/>
      <c r="CH115" s="925"/>
      <c r="CI115" s="925"/>
      <c r="CJ115" s="925"/>
      <c r="CK115" s="980"/>
      <c r="CL115" s="867"/>
      <c r="CM115" s="861" t="s">
        <v>457</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128</v>
      </c>
      <c r="DH115" s="826"/>
      <c r="DI115" s="826"/>
      <c r="DJ115" s="826"/>
      <c r="DK115" s="827"/>
      <c r="DL115" s="828" t="s">
        <v>395</v>
      </c>
      <c r="DM115" s="826"/>
      <c r="DN115" s="826"/>
      <c r="DO115" s="826"/>
      <c r="DP115" s="827"/>
      <c r="DQ115" s="828" t="s">
        <v>443</v>
      </c>
      <c r="DR115" s="826"/>
      <c r="DS115" s="826"/>
      <c r="DT115" s="826"/>
      <c r="DU115" s="827"/>
      <c r="DV115" s="873" t="s">
        <v>395</v>
      </c>
      <c r="DW115" s="874"/>
      <c r="DX115" s="874"/>
      <c r="DY115" s="874"/>
      <c r="DZ115" s="875"/>
    </row>
    <row r="116" spans="1:130" s="248" customFormat="1" ht="26.25" customHeight="1" x14ac:dyDescent="0.15">
      <c r="A116" s="969"/>
      <c r="B116" s="970"/>
      <c r="C116" s="929" t="s">
        <v>458</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443</v>
      </c>
      <c r="AB116" s="826"/>
      <c r="AC116" s="826"/>
      <c r="AD116" s="826"/>
      <c r="AE116" s="827"/>
      <c r="AF116" s="828">
        <v>121</v>
      </c>
      <c r="AG116" s="826"/>
      <c r="AH116" s="826"/>
      <c r="AI116" s="826"/>
      <c r="AJ116" s="827"/>
      <c r="AK116" s="828" t="s">
        <v>443</v>
      </c>
      <c r="AL116" s="826"/>
      <c r="AM116" s="826"/>
      <c r="AN116" s="826"/>
      <c r="AO116" s="827"/>
      <c r="AP116" s="873" t="s">
        <v>128</v>
      </c>
      <c r="AQ116" s="874"/>
      <c r="AR116" s="874"/>
      <c r="AS116" s="874"/>
      <c r="AT116" s="875"/>
      <c r="AU116" s="985"/>
      <c r="AV116" s="986"/>
      <c r="AW116" s="986"/>
      <c r="AX116" s="986"/>
      <c r="AY116" s="986"/>
      <c r="AZ116" s="912" t="s">
        <v>459</v>
      </c>
      <c r="BA116" s="913"/>
      <c r="BB116" s="913"/>
      <c r="BC116" s="913"/>
      <c r="BD116" s="913"/>
      <c r="BE116" s="913"/>
      <c r="BF116" s="913"/>
      <c r="BG116" s="913"/>
      <c r="BH116" s="913"/>
      <c r="BI116" s="913"/>
      <c r="BJ116" s="913"/>
      <c r="BK116" s="913"/>
      <c r="BL116" s="913"/>
      <c r="BM116" s="913"/>
      <c r="BN116" s="913"/>
      <c r="BO116" s="913"/>
      <c r="BP116" s="914"/>
      <c r="BQ116" s="862" t="s">
        <v>395</v>
      </c>
      <c r="BR116" s="863"/>
      <c r="BS116" s="863"/>
      <c r="BT116" s="863"/>
      <c r="BU116" s="863"/>
      <c r="BV116" s="863" t="s">
        <v>395</v>
      </c>
      <c r="BW116" s="863"/>
      <c r="BX116" s="863"/>
      <c r="BY116" s="863"/>
      <c r="BZ116" s="863"/>
      <c r="CA116" s="863" t="s">
        <v>395</v>
      </c>
      <c r="CB116" s="863"/>
      <c r="CC116" s="863"/>
      <c r="CD116" s="863"/>
      <c r="CE116" s="863"/>
      <c r="CF116" s="924" t="s">
        <v>395</v>
      </c>
      <c r="CG116" s="925"/>
      <c r="CH116" s="925"/>
      <c r="CI116" s="925"/>
      <c r="CJ116" s="925"/>
      <c r="CK116" s="980"/>
      <c r="CL116" s="867"/>
      <c r="CM116" s="870" t="s">
        <v>460</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395</v>
      </c>
      <c r="DH116" s="826"/>
      <c r="DI116" s="826"/>
      <c r="DJ116" s="826"/>
      <c r="DK116" s="827"/>
      <c r="DL116" s="828" t="s">
        <v>395</v>
      </c>
      <c r="DM116" s="826"/>
      <c r="DN116" s="826"/>
      <c r="DO116" s="826"/>
      <c r="DP116" s="827"/>
      <c r="DQ116" s="828" t="s">
        <v>128</v>
      </c>
      <c r="DR116" s="826"/>
      <c r="DS116" s="826"/>
      <c r="DT116" s="826"/>
      <c r="DU116" s="827"/>
      <c r="DV116" s="873" t="s">
        <v>395</v>
      </c>
      <c r="DW116" s="874"/>
      <c r="DX116" s="874"/>
      <c r="DY116" s="874"/>
      <c r="DZ116" s="875"/>
    </row>
    <row r="117" spans="1:130" s="248" customFormat="1" ht="26.25" customHeight="1" x14ac:dyDescent="0.15">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461</v>
      </c>
      <c r="Z117" s="952"/>
      <c r="AA117" s="957">
        <v>2349698</v>
      </c>
      <c r="AB117" s="958"/>
      <c r="AC117" s="958"/>
      <c r="AD117" s="958"/>
      <c r="AE117" s="959"/>
      <c r="AF117" s="960">
        <v>2530168</v>
      </c>
      <c r="AG117" s="958"/>
      <c r="AH117" s="958"/>
      <c r="AI117" s="958"/>
      <c r="AJ117" s="959"/>
      <c r="AK117" s="960">
        <v>2307804</v>
      </c>
      <c r="AL117" s="958"/>
      <c r="AM117" s="958"/>
      <c r="AN117" s="958"/>
      <c r="AO117" s="959"/>
      <c r="AP117" s="961"/>
      <c r="AQ117" s="962"/>
      <c r="AR117" s="962"/>
      <c r="AS117" s="962"/>
      <c r="AT117" s="963"/>
      <c r="AU117" s="985"/>
      <c r="AV117" s="986"/>
      <c r="AW117" s="986"/>
      <c r="AX117" s="986"/>
      <c r="AY117" s="986"/>
      <c r="AZ117" s="912" t="s">
        <v>462</v>
      </c>
      <c r="BA117" s="913"/>
      <c r="BB117" s="913"/>
      <c r="BC117" s="913"/>
      <c r="BD117" s="913"/>
      <c r="BE117" s="913"/>
      <c r="BF117" s="913"/>
      <c r="BG117" s="913"/>
      <c r="BH117" s="913"/>
      <c r="BI117" s="913"/>
      <c r="BJ117" s="913"/>
      <c r="BK117" s="913"/>
      <c r="BL117" s="913"/>
      <c r="BM117" s="913"/>
      <c r="BN117" s="913"/>
      <c r="BO117" s="913"/>
      <c r="BP117" s="914"/>
      <c r="BQ117" s="862" t="s">
        <v>443</v>
      </c>
      <c r="BR117" s="863"/>
      <c r="BS117" s="863"/>
      <c r="BT117" s="863"/>
      <c r="BU117" s="863"/>
      <c r="BV117" s="863" t="s">
        <v>395</v>
      </c>
      <c r="BW117" s="863"/>
      <c r="BX117" s="863"/>
      <c r="BY117" s="863"/>
      <c r="BZ117" s="863"/>
      <c r="CA117" s="863" t="s">
        <v>128</v>
      </c>
      <c r="CB117" s="863"/>
      <c r="CC117" s="863"/>
      <c r="CD117" s="863"/>
      <c r="CE117" s="863"/>
      <c r="CF117" s="924" t="s">
        <v>443</v>
      </c>
      <c r="CG117" s="925"/>
      <c r="CH117" s="925"/>
      <c r="CI117" s="925"/>
      <c r="CJ117" s="925"/>
      <c r="CK117" s="980"/>
      <c r="CL117" s="867"/>
      <c r="CM117" s="870" t="s">
        <v>463</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395</v>
      </c>
      <c r="DH117" s="826"/>
      <c r="DI117" s="826"/>
      <c r="DJ117" s="826"/>
      <c r="DK117" s="827"/>
      <c r="DL117" s="828" t="s">
        <v>128</v>
      </c>
      <c r="DM117" s="826"/>
      <c r="DN117" s="826"/>
      <c r="DO117" s="826"/>
      <c r="DP117" s="827"/>
      <c r="DQ117" s="828" t="s">
        <v>395</v>
      </c>
      <c r="DR117" s="826"/>
      <c r="DS117" s="826"/>
      <c r="DT117" s="826"/>
      <c r="DU117" s="827"/>
      <c r="DV117" s="873" t="s">
        <v>395</v>
      </c>
      <c r="DW117" s="874"/>
      <c r="DX117" s="874"/>
      <c r="DY117" s="874"/>
      <c r="DZ117" s="875"/>
    </row>
    <row r="118" spans="1:130" s="248" customFormat="1" ht="26.25" customHeight="1" x14ac:dyDescent="0.15">
      <c r="A118" s="950" t="s">
        <v>435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432</v>
      </c>
      <c r="AB118" s="951"/>
      <c r="AC118" s="951"/>
      <c r="AD118" s="951"/>
      <c r="AE118" s="952"/>
      <c r="AF118" s="953" t="s">
        <v>433</v>
      </c>
      <c r="AG118" s="951"/>
      <c r="AH118" s="951"/>
      <c r="AI118" s="951"/>
      <c r="AJ118" s="952"/>
      <c r="AK118" s="953" t="s">
        <v>309</v>
      </c>
      <c r="AL118" s="951"/>
      <c r="AM118" s="951"/>
      <c r="AN118" s="951"/>
      <c r="AO118" s="952"/>
      <c r="AP118" s="954" t="s">
        <v>434</v>
      </c>
      <c r="AQ118" s="955"/>
      <c r="AR118" s="955"/>
      <c r="AS118" s="955"/>
      <c r="AT118" s="956"/>
      <c r="AU118" s="985"/>
      <c r="AV118" s="986"/>
      <c r="AW118" s="986"/>
      <c r="AX118" s="986"/>
      <c r="AY118" s="986"/>
      <c r="AZ118" s="928" t="s">
        <v>464</v>
      </c>
      <c r="BA118" s="929"/>
      <c r="BB118" s="929"/>
      <c r="BC118" s="929"/>
      <c r="BD118" s="929"/>
      <c r="BE118" s="929"/>
      <c r="BF118" s="929"/>
      <c r="BG118" s="929"/>
      <c r="BH118" s="929"/>
      <c r="BI118" s="929"/>
      <c r="BJ118" s="929"/>
      <c r="BK118" s="929"/>
      <c r="BL118" s="929"/>
      <c r="BM118" s="929"/>
      <c r="BN118" s="929"/>
      <c r="BO118" s="929"/>
      <c r="BP118" s="930"/>
      <c r="BQ118" s="931" t="s">
        <v>443</v>
      </c>
      <c r="BR118" s="894"/>
      <c r="BS118" s="894"/>
      <c r="BT118" s="894"/>
      <c r="BU118" s="894"/>
      <c r="BV118" s="894" t="s">
        <v>128</v>
      </c>
      <c r="BW118" s="894"/>
      <c r="BX118" s="894"/>
      <c r="BY118" s="894"/>
      <c r="BZ118" s="894"/>
      <c r="CA118" s="894" t="s">
        <v>443</v>
      </c>
      <c r="CB118" s="894"/>
      <c r="CC118" s="894"/>
      <c r="CD118" s="894"/>
      <c r="CE118" s="894"/>
      <c r="CF118" s="924" t="s">
        <v>128</v>
      </c>
      <c r="CG118" s="925"/>
      <c r="CH118" s="925"/>
      <c r="CI118" s="925"/>
      <c r="CJ118" s="925"/>
      <c r="CK118" s="980"/>
      <c r="CL118" s="867"/>
      <c r="CM118" s="870" t="s">
        <v>465</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443</v>
      </c>
      <c r="DH118" s="826"/>
      <c r="DI118" s="826"/>
      <c r="DJ118" s="826"/>
      <c r="DK118" s="827"/>
      <c r="DL118" s="828" t="s">
        <v>128</v>
      </c>
      <c r="DM118" s="826"/>
      <c r="DN118" s="826"/>
      <c r="DO118" s="826"/>
      <c r="DP118" s="827"/>
      <c r="DQ118" s="828" t="s">
        <v>395</v>
      </c>
      <c r="DR118" s="826"/>
      <c r="DS118" s="826"/>
      <c r="DT118" s="826"/>
      <c r="DU118" s="827"/>
      <c r="DV118" s="873" t="s">
        <v>128</v>
      </c>
      <c r="DW118" s="874"/>
      <c r="DX118" s="874"/>
      <c r="DY118" s="874"/>
      <c r="DZ118" s="875"/>
    </row>
    <row r="119" spans="1:130" s="248" customFormat="1" ht="26.25" customHeight="1" x14ac:dyDescent="0.15">
      <c r="A119" s="864" t="s">
        <v>438</v>
      </c>
      <c r="B119" s="865"/>
      <c r="C119" s="940" t="s">
        <v>439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128</v>
      </c>
      <c r="AB119" s="944"/>
      <c r="AC119" s="944"/>
      <c r="AD119" s="944"/>
      <c r="AE119" s="945"/>
      <c r="AF119" s="946" t="s">
        <v>128</v>
      </c>
      <c r="AG119" s="944"/>
      <c r="AH119" s="944"/>
      <c r="AI119" s="944"/>
      <c r="AJ119" s="945"/>
      <c r="AK119" s="946" t="s">
        <v>443</v>
      </c>
      <c r="AL119" s="944"/>
      <c r="AM119" s="944"/>
      <c r="AN119" s="944"/>
      <c r="AO119" s="945"/>
      <c r="AP119" s="947" t="s">
        <v>395</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466</v>
      </c>
      <c r="BP119" s="927"/>
      <c r="BQ119" s="931">
        <v>29795832</v>
      </c>
      <c r="BR119" s="894"/>
      <c r="BS119" s="894"/>
      <c r="BT119" s="894"/>
      <c r="BU119" s="894"/>
      <c r="BV119" s="894">
        <v>27841752</v>
      </c>
      <c r="BW119" s="894"/>
      <c r="BX119" s="894"/>
      <c r="BY119" s="894"/>
      <c r="BZ119" s="894"/>
      <c r="CA119" s="894">
        <v>26165982</v>
      </c>
      <c r="CB119" s="894"/>
      <c r="CC119" s="894"/>
      <c r="CD119" s="894"/>
      <c r="CE119" s="894"/>
      <c r="CF119" s="792"/>
      <c r="CG119" s="793"/>
      <c r="CH119" s="793"/>
      <c r="CI119" s="793"/>
      <c r="CJ119" s="883"/>
      <c r="CK119" s="981"/>
      <c r="CL119" s="869"/>
      <c r="CM119" s="887" t="s">
        <v>467</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395</v>
      </c>
      <c r="DH119" s="809"/>
      <c r="DI119" s="809"/>
      <c r="DJ119" s="809"/>
      <c r="DK119" s="810"/>
      <c r="DL119" s="811" t="s">
        <v>395</v>
      </c>
      <c r="DM119" s="809"/>
      <c r="DN119" s="809"/>
      <c r="DO119" s="809"/>
      <c r="DP119" s="810"/>
      <c r="DQ119" s="811" t="s">
        <v>128</v>
      </c>
      <c r="DR119" s="809"/>
      <c r="DS119" s="809"/>
      <c r="DT119" s="809"/>
      <c r="DU119" s="810"/>
      <c r="DV119" s="897" t="s">
        <v>128</v>
      </c>
      <c r="DW119" s="898"/>
      <c r="DX119" s="898"/>
      <c r="DY119" s="898"/>
      <c r="DZ119" s="899"/>
    </row>
    <row r="120" spans="1:130" s="248" customFormat="1" ht="26.25" customHeight="1" x14ac:dyDescent="0.15">
      <c r="A120" s="866"/>
      <c r="B120" s="867"/>
      <c r="C120" s="870" t="s">
        <v>444</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128</v>
      </c>
      <c r="AB120" s="826"/>
      <c r="AC120" s="826"/>
      <c r="AD120" s="826"/>
      <c r="AE120" s="827"/>
      <c r="AF120" s="828" t="s">
        <v>395</v>
      </c>
      <c r="AG120" s="826"/>
      <c r="AH120" s="826"/>
      <c r="AI120" s="826"/>
      <c r="AJ120" s="827"/>
      <c r="AK120" s="828" t="s">
        <v>395</v>
      </c>
      <c r="AL120" s="826"/>
      <c r="AM120" s="826"/>
      <c r="AN120" s="826"/>
      <c r="AO120" s="827"/>
      <c r="AP120" s="873" t="s">
        <v>395</v>
      </c>
      <c r="AQ120" s="874"/>
      <c r="AR120" s="874"/>
      <c r="AS120" s="874"/>
      <c r="AT120" s="875"/>
      <c r="AU120" s="932" t="s">
        <v>468</v>
      </c>
      <c r="AV120" s="933"/>
      <c r="AW120" s="933"/>
      <c r="AX120" s="933"/>
      <c r="AY120" s="934"/>
      <c r="AZ120" s="909" t="s">
        <v>469</v>
      </c>
      <c r="BA120" s="854"/>
      <c r="BB120" s="854"/>
      <c r="BC120" s="854"/>
      <c r="BD120" s="854"/>
      <c r="BE120" s="854"/>
      <c r="BF120" s="854"/>
      <c r="BG120" s="854"/>
      <c r="BH120" s="854"/>
      <c r="BI120" s="854"/>
      <c r="BJ120" s="854"/>
      <c r="BK120" s="854"/>
      <c r="BL120" s="854"/>
      <c r="BM120" s="854"/>
      <c r="BN120" s="854"/>
      <c r="BO120" s="854"/>
      <c r="BP120" s="855"/>
      <c r="BQ120" s="910">
        <v>2445443</v>
      </c>
      <c r="BR120" s="891"/>
      <c r="BS120" s="891"/>
      <c r="BT120" s="891"/>
      <c r="BU120" s="891"/>
      <c r="BV120" s="891">
        <v>2525258</v>
      </c>
      <c r="BW120" s="891"/>
      <c r="BX120" s="891"/>
      <c r="BY120" s="891"/>
      <c r="BZ120" s="891"/>
      <c r="CA120" s="891">
        <v>3285249</v>
      </c>
      <c r="CB120" s="891"/>
      <c r="CC120" s="891"/>
      <c r="CD120" s="891"/>
      <c r="CE120" s="891"/>
      <c r="CF120" s="915">
        <v>33</v>
      </c>
      <c r="CG120" s="916"/>
      <c r="CH120" s="916"/>
      <c r="CI120" s="916"/>
      <c r="CJ120" s="916"/>
      <c r="CK120" s="917" t="s">
        <v>470</v>
      </c>
      <c r="CL120" s="901"/>
      <c r="CM120" s="901"/>
      <c r="CN120" s="901"/>
      <c r="CO120" s="902"/>
      <c r="CP120" s="921" t="s">
        <v>471</v>
      </c>
      <c r="CQ120" s="922"/>
      <c r="CR120" s="922"/>
      <c r="CS120" s="922"/>
      <c r="CT120" s="922"/>
      <c r="CU120" s="922"/>
      <c r="CV120" s="922"/>
      <c r="CW120" s="922"/>
      <c r="CX120" s="922"/>
      <c r="CY120" s="922"/>
      <c r="CZ120" s="922"/>
      <c r="DA120" s="922"/>
      <c r="DB120" s="922"/>
      <c r="DC120" s="922"/>
      <c r="DD120" s="922"/>
      <c r="DE120" s="922"/>
      <c r="DF120" s="923"/>
      <c r="DG120" s="910">
        <v>5508987</v>
      </c>
      <c r="DH120" s="891"/>
      <c r="DI120" s="891"/>
      <c r="DJ120" s="891"/>
      <c r="DK120" s="891"/>
      <c r="DL120" s="891">
        <v>4549627</v>
      </c>
      <c r="DM120" s="891"/>
      <c r="DN120" s="891"/>
      <c r="DO120" s="891"/>
      <c r="DP120" s="891"/>
      <c r="DQ120" s="891">
        <v>3636308</v>
      </c>
      <c r="DR120" s="891"/>
      <c r="DS120" s="891"/>
      <c r="DT120" s="891"/>
      <c r="DU120" s="891"/>
      <c r="DV120" s="892">
        <v>36.6</v>
      </c>
      <c r="DW120" s="892"/>
      <c r="DX120" s="892"/>
      <c r="DY120" s="892"/>
      <c r="DZ120" s="893"/>
    </row>
    <row r="121" spans="1:130" s="248" customFormat="1" ht="26.25" customHeight="1" x14ac:dyDescent="0.15">
      <c r="A121" s="866"/>
      <c r="B121" s="867"/>
      <c r="C121" s="912" t="s">
        <v>472</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443</v>
      </c>
      <c r="AB121" s="826"/>
      <c r="AC121" s="826"/>
      <c r="AD121" s="826"/>
      <c r="AE121" s="827"/>
      <c r="AF121" s="828" t="s">
        <v>128</v>
      </c>
      <c r="AG121" s="826"/>
      <c r="AH121" s="826"/>
      <c r="AI121" s="826"/>
      <c r="AJ121" s="827"/>
      <c r="AK121" s="828" t="s">
        <v>128</v>
      </c>
      <c r="AL121" s="826"/>
      <c r="AM121" s="826"/>
      <c r="AN121" s="826"/>
      <c r="AO121" s="827"/>
      <c r="AP121" s="873" t="s">
        <v>395</v>
      </c>
      <c r="AQ121" s="874"/>
      <c r="AR121" s="874"/>
      <c r="AS121" s="874"/>
      <c r="AT121" s="875"/>
      <c r="AU121" s="935"/>
      <c r="AV121" s="936"/>
      <c r="AW121" s="936"/>
      <c r="AX121" s="936"/>
      <c r="AY121" s="937"/>
      <c r="AZ121" s="861" t="s">
        <v>473</v>
      </c>
      <c r="BA121" s="796"/>
      <c r="BB121" s="796"/>
      <c r="BC121" s="796"/>
      <c r="BD121" s="796"/>
      <c r="BE121" s="796"/>
      <c r="BF121" s="796"/>
      <c r="BG121" s="796"/>
      <c r="BH121" s="796"/>
      <c r="BI121" s="796"/>
      <c r="BJ121" s="796"/>
      <c r="BK121" s="796"/>
      <c r="BL121" s="796"/>
      <c r="BM121" s="796"/>
      <c r="BN121" s="796"/>
      <c r="BO121" s="796"/>
      <c r="BP121" s="797"/>
      <c r="BQ121" s="862">
        <v>3778091</v>
      </c>
      <c r="BR121" s="863"/>
      <c r="BS121" s="863"/>
      <c r="BT121" s="863"/>
      <c r="BU121" s="863"/>
      <c r="BV121" s="863">
        <v>3136551</v>
      </c>
      <c r="BW121" s="863"/>
      <c r="BX121" s="863"/>
      <c r="BY121" s="863"/>
      <c r="BZ121" s="863"/>
      <c r="CA121" s="863">
        <v>2675185</v>
      </c>
      <c r="CB121" s="863"/>
      <c r="CC121" s="863"/>
      <c r="CD121" s="863"/>
      <c r="CE121" s="863"/>
      <c r="CF121" s="924">
        <v>26.9</v>
      </c>
      <c r="CG121" s="925"/>
      <c r="CH121" s="925"/>
      <c r="CI121" s="925"/>
      <c r="CJ121" s="925"/>
      <c r="CK121" s="918"/>
      <c r="CL121" s="904"/>
      <c r="CM121" s="904"/>
      <c r="CN121" s="904"/>
      <c r="CO121" s="905"/>
      <c r="CP121" s="884" t="s">
        <v>409</v>
      </c>
      <c r="CQ121" s="885"/>
      <c r="CR121" s="885"/>
      <c r="CS121" s="885"/>
      <c r="CT121" s="885"/>
      <c r="CU121" s="885"/>
      <c r="CV121" s="885"/>
      <c r="CW121" s="885"/>
      <c r="CX121" s="885"/>
      <c r="CY121" s="885"/>
      <c r="CZ121" s="885"/>
      <c r="DA121" s="885"/>
      <c r="DB121" s="885"/>
      <c r="DC121" s="885"/>
      <c r="DD121" s="885"/>
      <c r="DE121" s="885"/>
      <c r="DF121" s="886"/>
      <c r="DG121" s="862">
        <v>2135463</v>
      </c>
      <c r="DH121" s="863"/>
      <c r="DI121" s="863"/>
      <c r="DJ121" s="863"/>
      <c r="DK121" s="863"/>
      <c r="DL121" s="863">
        <v>2067401</v>
      </c>
      <c r="DM121" s="863"/>
      <c r="DN121" s="863"/>
      <c r="DO121" s="863"/>
      <c r="DP121" s="863"/>
      <c r="DQ121" s="863">
        <v>1980330</v>
      </c>
      <c r="DR121" s="863"/>
      <c r="DS121" s="863"/>
      <c r="DT121" s="863"/>
      <c r="DU121" s="863"/>
      <c r="DV121" s="840">
        <v>19.899999999999999</v>
      </c>
      <c r="DW121" s="840"/>
      <c r="DX121" s="840"/>
      <c r="DY121" s="840"/>
      <c r="DZ121" s="841"/>
    </row>
    <row r="122" spans="1:130" s="248" customFormat="1" ht="26.25" customHeight="1" x14ac:dyDescent="0.15">
      <c r="A122" s="866"/>
      <c r="B122" s="867"/>
      <c r="C122" s="870" t="s">
        <v>454</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128</v>
      </c>
      <c r="AB122" s="826"/>
      <c r="AC122" s="826"/>
      <c r="AD122" s="826"/>
      <c r="AE122" s="827"/>
      <c r="AF122" s="828" t="s">
        <v>395</v>
      </c>
      <c r="AG122" s="826"/>
      <c r="AH122" s="826"/>
      <c r="AI122" s="826"/>
      <c r="AJ122" s="827"/>
      <c r="AK122" s="828" t="s">
        <v>128</v>
      </c>
      <c r="AL122" s="826"/>
      <c r="AM122" s="826"/>
      <c r="AN122" s="826"/>
      <c r="AO122" s="827"/>
      <c r="AP122" s="873" t="s">
        <v>395</v>
      </c>
      <c r="AQ122" s="874"/>
      <c r="AR122" s="874"/>
      <c r="AS122" s="874"/>
      <c r="AT122" s="875"/>
      <c r="AU122" s="935"/>
      <c r="AV122" s="936"/>
      <c r="AW122" s="936"/>
      <c r="AX122" s="936"/>
      <c r="AY122" s="937"/>
      <c r="AZ122" s="928" t="s">
        <v>474</v>
      </c>
      <c r="BA122" s="929"/>
      <c r="BB122" s="929"/>
      <c r="BC122" s="929"/>
      <c r="BD122" s="929"/>
      <c r="BE122" s="929"/>
      <c r="BF122" s="929"/>
      <c r="BG122" s="929"/>
      <c r="BH122" s="929"/>
      <c r="BI122" s="929"/>
      <c r="BJ122" s="929"/>
      <c r="BK122" s="929"/>
      <c r="BL122" s="929"/>
      <c r="BM122" s="929"/>
      <c r="BN122" s="929"/>
      <c r="BO122" s="929"/>
      <c r="BP122" s="930"/>
      <c r="BQ122" s="931">
        <v>15416008</v>
      </c>
      <c r="BR122" s="894"/>
      <c r="BS122" s="894"/>
      <c r="BT122" s="894"/>
      <c r="BU122" s="894"/>
      <c r="BV122" s="894">
        <v>14849241</v>
      </c>
      <c r="BW122" s="894"/>
      <c r="BX122" s="894"/>
      <c r="BY122" s="894"/>
      <c r="BZ122" s="894"/>
      <c r="CA122" s="894">
        <v>14303927</v>
      </c>
      <c r="CB122" s="894"/>
      <c r="CC122" s="894"/>
      <c r="CD122" s="894"/>
      <c r="CE122" s="894"/>
      <c r="CF122" s="895">
        <v>143.9</v>
      </c>
      <c r="CG122" s="896"/>
      <c r="CH122" s="896"/>
      <c r="CI122" s="896"/>
      <c r="CJ122" s="896"/>
      <c r="CK122" s="918"/>
      <c r="CL122" s="904"/>
      <c r="CM122" s="904"/>
      <c r="CN122" s="904"/>
      <c r="CO122" s="905"/>
      <c r="CP122" s="884" t="s">
        <v>475</v>
      </c>
      <c r="CQ122" s="885"/>
      <c r="CR122" s="885"/>
      <c r="CS122" s="885"/>
      <c r="CT122" s="885"/>
      <c r="CU122" s="885"/>
      <c r="CV122" s="885"/>
      <c r="CW122" s="885"/>
      <c r="CX122" s="885"/>
      <c r="CY122" s="885"/>
      <c r="CZ122" s="885"/>
      <c r="DA122" s="885"/>
      <c r="DB122" s="885"/>
      <c r="DC122" s="885"/>
      <c r="DD122" s="885"/>
      <c r="DE122" s="885"/>
      <c r="DF122" s="886"/>
      <c r="DG122" s="862" t="s">
        <v>395</v>
      </c>
      <c r="DH122" s="863"/>
      <c r="DI122" s="863"/>
      <c r="DJ122" s="863"/>
      <c r="DK122" s="863"/>
      <c r="DL122" s="863" t="s">
        <v>395</v>
      </c>
      <c r="DM122" s="863"/>
      <c r="DN122" s="863"/>
      <c r="DO122" s="863"/>
      <c r="DP122" s="863"/>
      <c r="DQ122" s="863" t="s">
        <v>395</v>
      </c>
      <c r="DR122" s="863"/>
      <c r="DS122" s="863"/>
      <c r="DT122" s="863"/>
      <c r="DU122" s="863"/>
      <c r="DV122" s="840" t="s">
        <v>443</v>
      </c>
      <c r="DW122" s="840"/>
      <c r="DX122" s="840"/>
      <c r="DY122" s="840"/>
      <c r="DZ122" s="841"/>
    </row>
    <row r="123" spans="1:130" s="248" customFormat="1" ht="26.25" customHeight="1" x14ac:dyDescent="0.15">
      <c r="A123" s="866"/>
      <c r="B123" s="867"/>
      <c r="C123" s="870" t="s">
        <v>460</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395</v>
      </c>
      <c r="AB123" s="826"/>
      <c r="AC123" s="826"/>
      <c r="AD123" s="826"/>
      <c r="AE123" s="827"/>
      <c r="AF123" s="828" t="s">
        <v>128</v>
      </c>
      <c r="AG123" s="826"/>
      <c r="AH123" s="826"/>
      <c r="AI123" s="826"/>
      <c r="AJ123" s="827"/>
      <c r="AK123" s="828" t="s">
        <v>128</v>
      </c>
      <c r="AL123" s="826"/>
      <c r="AM123" s="826"/>
      <c r="AN123" s="826"/>
      <c r="AO123" s="827"/>
      <c r="AP123" s="873" t="s">
        <v>395</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476</v>
      </c>
      <c r="BP123" s="927"/>
      <c r="BQ123" s="881">
        <v>21639542</v>
      </c>
      <c r="BR123" s="882"/>
      <c r="BS123" s="882"/>
      <c r="BT123" s="882"/>
      <c r="BU123" s="882"/>
      <c r="BV123" s="882">
        <v>20511050</v>
      </c>
      <c r="BW123" s="882"/>
      <c r="BX123" s="882"/>
      <c r="BY123" s="882"/>
      <c r="BZ123" s="882"/>
      <c r="CA123" s="882">
        <v>20264361</v>
      </c>
      <c r="CB123" s="882"/>
      <c r="CC123" s="882"/>
      <c r="CD123" s="882"/>
      <c r="CE123" s="882"/>
      <c r="CF123" s="792"/>
      <c r="CG123" s="793"/>
      <c r="CH123" s="793"/>
      <c r="CI123" s="793"/>
      <c r="CJ123" s="883"/>
      <c r="CK123" s="918"/>
      <c r="CL123" s="904"/>
      <c r="CM123" s="904"/>
      <c r="CN123" s="904"/>
      <c r="CO123" s="905"/>
      <c r="CP123" s="884" t="s">
        <v>477</v>
      </c>
      <c r="CQ123" s="885"/>
      <c r="CR123" s="885"/>
      <c r="CS123" s="885"/>
      <c r="CT123" s="885"/>
      <c r="CU123" s="885"/>
      <c r="CV123" s="885"/>
      <c r="CW123" s="885"/>
      <c r="CX123" s="885"/>
      <c r="CY123" s="885"/>
      <c r="CZ123" s="885"/>
      <c r="DA123" s="885"/>
      <c r="DB123" s="885"/>
      <c r="DC123" s="885"/>
      <c r="DD123" s="885"/>
      <c r="DE123" s="885"/>
      <c r="DF123" s="886"/>
      <c r="DG123" s="825" t="s">
        <v>128</v>
      </c>
      <c r="DH123" s="826"/>
      <c r="DI123" s="826"/>
      <c r="DJ123" s="826"/>
      <c r="DK123" s="827"/>
      <c r="DL123" s="828" t="s">
        <v>395</v>
      </c>
      <c r="DM123" s="826"/>
      <c r="DN123" s="826"/>
      <c r="DO123" s="826"/>
      <c r="DP123" s="827"/>
      <c r="DQ123" s="828" t="s">
        <v>128</v>
      </c>
      <c r="DR123" s="826"/>
      <c r="DS123" s="826"/>
      <c r="DT123" s="826"/>
      <c r="DU123" s="827"/>
      <c r="DV123" s="873" t="s">
        <v>395</v>
      </c>
      <c r="DW123" s="874"/>
      <c r="DX123" s="874"/>
      <c r="DY123" s="874"/>
      <c r="DZ123" s="875"/>
    </row>
    <row r="124" spans="1:130" s="248" customFormat="1" ht="26.25" customHeight="1" thickBot="1" x14ac:dyDescent="0.2">
      <c r="A124" s="866"/>
      <c r="B124" s="867"/>
      <c r="C124" s="870" t="s">
        <v>463</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395</v>
      </c>
      <c r="AB124" s="826"/>
      <c r="AC124" s="826"/>
      <c r="AD124" s="826"/>
      <c r="AE124" s="827"/>
      <c r="AF124" s="828" t="s">
        <v>395</v>
      </c>
      <c r="AG124" s="826"/>
      <c r="AH124" s="826"/>
      <c r="AI124" s="826"/>
      <c r="AJ124" s="827"/>
      <c r="AK124" s="828" t="s">
        <v>395</v>
      </c>
      <c r="AL124" s="826"/>
      <c r="AM124" s="826"/>
      <c r="AN124" s="826"/>
      <c r="AO124" s="827"/>
      <c r="AP124" s="873" t="s">
        <v>128</v>
      </c>
      <c r="AQ124" s="874"/>
      <c r="AR124" s="874"/>
      <c r="AS124" s="874"/>
      <c r="AT124" s="875"/>
      <c r="AU124" s="876" t="s">
        <v>478</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84.8</v>
      </c>
      <c r="BR124" s="880"/>
      <c r="BS124" s="880"/>
      <c r="BT124" s="880"/>
      <c r="BU124" s="880"/>
      <c r="BV124" s="880">
        <v>76.2</v>
      </c>
      <c r="BW124" s="880"/>
      <c r="BX124" s="880"/>
      <c r="BY124" s="880"/>
      <c r="BZ124" s="880"/>
      <c r="CA124" s="880">
        <v>59.3</v>
      </c>
      <c r="CB124" s="880"/>
      <c r="CC124" s="880"/>
      <c r="CD124" s="880"/>
      <c r="CE124" s="880"/>
      <c r="CF124" s="770"/>
      <c r="CG124" s="771"/>
      <c r="CH124" s="771"/>
      <c r="CI124" s="771"/>
      <c r="CJ124" s="911"/>
      <c r="CK124" s="919"/>
      <c r="CL124" s="919"/>
      <c r="CM124" s="919"/>
      <c r="CN124" s="919"/>
      <c r="CO124" s="920"/>
      <c r="CP124" s="884" t="s">
        <v>479</v>
      </c>
      <c r="CQ124" s="885"/>
      <c r="CR124" s="885"/>
      <c r="CS124" s="885"/>
      <c r="CT124" s="885"/>
      <c r="CU124" s="885"/>
      <c r="CV124" s="885"/>
      <c r="CW124" s="885"/>
      <c r="CX124" s="885"/>
      <c r="CY124" s="885"/>
      <c r="CZ124" s="885"/>
      <c r="DA124" s="885"/>
      <c r="DB124" s="885"/>
      <c r="DC124" s="885"/>
      <c r="DD124" s="885"/>
      <c r="DE124" s="885"/>
      <c r="DF124" s="886"/>
      <c r="DG124" s="808">
        <v>25123</v>
      </c>
      <c r="DH124" s="809"/>
      <c r="DI124" s="809"/>
      <c r="DJ124" s="809"/>
      <c r="DK124" s="810"/>
      <c r="DL124" s="811" t="s">
        <v>128</v>
      </c>
      <c r="DM124" s="809"/>
      <c r="DN124" s="809"/>
      <c r="DO124" s="809"/>
      <c r="DP124" s="810"/>
      <c r="DQ124" s="811" t="s">
        <v>128</v>
      </c>
      <c r="DR124" s="809"/>
      <c r="DS124" s="809"/>
      <c r="DT124" s="809"/>
      <c r="DU124" s="810"/>
      <c r="DV124" s="897" t="s">
        <v>128</v>
      </c>
      <c r="DW124" s="898"/>
      <c r="DX124" s="898"/>
      <c r="DY124" s="898"/>
      <c r="DZ124" s="899"/>
    </row>
    <row r="125" spans="1:130" s="248" customFormat="1" ht="26.25" customHeight="1" x14ac:dyDescent="0.15">
      <c r="A125" s="866"/>
      <c r="B125" s="867"/>
      <c r="C125" s="870" t="s">
        <v>465</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128</v>
      </c>
      <c r="AB125" s="826"/>
      <c r="AC125" s="826"/>
      <c r="AD125" s="826"/>
      <c r="AE125" s="827"/>
      <c r="AF125" s="828" t="s">
        <v>395</v>
      </c>
      <c r="AG125" s="826"/>
      <c r="AH125" s="826"/>
      <c r="AI125" s="826"/>
      <c r="AJ125" s="827"/>
      <c r="AK125" s="828" t="s">
        <v>128</v>
      </c>
      <c r="AL125" s="826"/>
      <c r="AM125" s="826"/>
      <c r="AN125" s="826"/>
      <c r="AO125" s="827"/>
      <c r="AP125" s="873" t="s">
        <v>395</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480</v>
      </c>
      <c r="CL125" s="901"/>
      <c r="CM125" s="901"/>
      <c r="CN125" s="901"/>
      <c r="CO125" s="902"/>
      <c r="CP125" s="909" t="s">
        <v>481</v>
      </c>
      <c r="CQ125" s="854"/>
      <c r="CR125" s="854"/>
      <c r="CS125" s="854"/>
      <c r="CT125" s="854"/>
      <c r="CU125" s="854"/>
      <c r="CV125" s="854"/>
      <c r="CW125" s="854"/>
      <c r="CX125" s="854"/>
      <c r="CY125" s="854"/>
      <c r="CZ125" s="854"/>
      <c r="DA125" s="854"/>
      <c r="DB125" s="854"/>
      <c r="DC125" s="854"/>
      <c r="DD125" s="854"/>
      <c r="DE125" s="854"/>
      <c r="DF125" s="855"/>
      <c r="DG125" s="910" t="s">
        <v>443</v>
      </c>
      <c r="DH125" s="891"/>
      <c r="DI125" s="891"/>
      <c r="DJ125" s="891"/>
      <c r="DK125" s="891"/>
      <c r="DL125" s="891" t="s">
        <v>128</v>
      </c>
      <c r="DM125" s="891"/>
      <c r="DN125" s="891"/>
      <c r="DO125" s="891"/>
      <c r="DP125" s="891"/>
      <c r="DQ125" s="891" t="s">
        <v>443</v>
      </c>
      <c r="DR125" s="891"/>
      <c r="DS125" s="891"/>
      <c r="DT125" s="891"/>
      <c r="DU125" s="891"/>
      <c r="DV125" s="892" t="s">
        <v>128</v>
      </c>
      <c r="DW125" s="892"/>
      <c r="DX125" s="892"/>
      <c r="DY125" s="892"/>
      <c r="DZ125" s="893"/>
    </row>
    <row r="126" spans="1:130" s="248" customFormat="1" ht="26.25" customHeight="1" thickBot="1" x14ac:dyDescent="0.2">
      <c r="A126" s="866"/>
      <c r="B126" s="867"/>
      <c r="C126" s="870" t="s">
        <v>467</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128</v>
      </c>
      <c r="AB126" s="826"/>
      <c r="AC126" s="826"/>
      <c r="AD126" s="826"/>
      <c r="AE126" s="827"/>
      <c r="AF126" s="828" t="s">
        <v>395</v>
      </c>
      <c r="AG126" s="826"/>
      <c r="AH126" s="826"/>
      <c r="AI126" s="826"/>
      <c r="AJ126" s="827"/>
      <c r="AK126" s="828" t="s">
        <v>395</v>
      </c>
      <c r="AL126" s="826"/>
      <c r="AM126" s="826"/>
      <c r="AN126" s="826"/>
      <c r="AO126" s="827"/>
      <c r="AP126" s="873" t="s">
        <v>395</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482</v>
      </c>
      <c r="CQ126" s="796"/>
      <c r="CR126" s="796"/>
      <c r="CS126" s="796"/>
      <c r="CT126" s="796"/>
      <c r="CU126" s="796"/>
      <c r="CV126" s="796"/>
      <c r="CW126" s="796"/>
      <c r="CX126" s="796"/>
      <c r="CY126" s="796"/>
      <c r="CZ126" s="796"/>
      <c r="DA126" s="796"/>
      <c r="DB126" s="796"/>
      <c r="DC126" s="796"/>
      <c r="DD126" s="796"/>
      <c r="DE126" s="796"/>
      <c r="DF126" s="797"/>
      <c r="DG126" s="862" t="s">
        <v>128</v>
      </c>
      <c r="DH126" s="863"/>
      <c r="DI126" s="863"/>
      <c r="DJ126" s="863"/>
      <c r="DK126" s="863"/>
      <c r="DL126" s="863" t="s">
        <v>443</v>
      </c>
      <c r="DM126" s="863"/>
      <c r="DN126" s="863"/>
      <c r="DO126" s="863"/>
      <c r="DP126" s="863"/>
      <c r="DQ126" s="863" t="s">
        <v>395</v>
      </c>
      <c r="DR126" s="863"/>
      <c r="DS126" s="863"/>
      <c r="DT126" s="863"/>
      <c r="DU126" s="863"/>
      <c r="DV126" s="840" t="s">
        <v>395</v>
      </c>
      <c r="DW126" s="840"/>
      <c r="DX126" s="840"/>
      <c r="DY126" s="840"/>
      <c r="DZ126" s="841"/>
    </row>
    <row r="127" spans="1:130" s="248" customFormat="1" ht="26.25" customHeight="1" x14ac:dyDescent="0.15">
      <c r="A127" s="868"/>
      <c r="B127" s="869"/>
      <c r="C127" s="887" t="s">
        <v>483</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395</v>
      </c>
      <c r="AB127" s="826"/>
      <c r="AC127" s="826"/>
      <c r="AD127" s="826"/>
      <c r="AE127" s="827"/>
      <c r="AF127" s="828" t="s">
        <v>128</v>
      </c>
      <c r="AG127" s="826"/>
      <c r="AH127" s="826"/>
      <c r="AI127" s="826"/>
      <c r="AJ127" s="827"/>
      <c r="AK127" s="828" t="s">
        <v>395</v>
      </c>
      <c r="AL127" s="826"/>
      <c r="AM127" s="826"/>
      <c r="AN127" s="826"/>
      <c r="AO127" s="827"/>
      <c r="AP127" s="873" t="s">
        <v>395</v>
      </c>
      <c r="AQ127" s="874"/>
      <c r="AR127" s="874"/>
      <c r="AS127" s="874"/>
      <c r="AT127" s="875"/>
      <c r="AU127" s="284"/>
      <c r="AV127" s="284"/>
      <c r="AW127" s="284"/>
      <c r="AX127" s="890" t="s">
        <v>484</v>
      </c>
      <c r="AY127" s="858"/>
      <c r="AZ127" s="858"/>
      <c r="BA127" s="858"/>
      <c r="BB127" s="858"/>
      <c r="BC127" s="858"/>
      <c r="BD127" s="858"/>
      <c r="BE127" s="859"/>
      <c r="BF127" s="857" t="s">
        <v>485</v>
      </c>
      <c r="BG127" s="858"/>
      <c r="BH127" s="858"/>
      <c r="BI127" s="858"/>
      <c r="BJ127" s="858"/>
      <c r="BK127" s="858"/>
      <c r="BL127" s="859"/>
      <c r="BM127" s="857" t="s">
        <v>486</v>
      </c>
      <c r="BN127" s="858"/>
      <c r="BO127" s="858"/>
      <c r="BP127" s="858"/>
      <c r="BQ127" s="858"/>
      <c r="BR127" s="858"/>
      <c r="BS127" s="859"/>
      <c r="BT127" s="857" t="s">
        <v>487</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488</v>
      </c>
      <c r="CQ127" s="796"/>
      <c r="CR127" s="796"/>
      <c r="CS127" s="796"/>
      <c r="CT127" s="796"/>
      <c r="CU127" s="796"/>
      <c r="CV127" s="796"/>
      <c r="CW127" s="796"/>
      <c r="CX127" s="796"/>
      <c r="CY127" s="796"/>
      <c r="CZ127" s="796"/>
      <c r="DA127" s="796"/>
      <c r="DB127" s="796"/>
      <c r="DC127" s="796"/>
      <c r="DD127" s="796"/>
      <c r="DE127" s="796"/>
      <c r="DF127" s="797"/>
      <c r="DG127" s="862" t="s">
        <v>443</v>
      </c>
      <c r="DH127" s="863"/>
      <c r="DI127" s="863"/>
      <c r="DJ127" s="863"/>
      <c r="DK127" s="863"/>
      <c r="DL127" s="863" t="s">
        <v>395</v>
      </c>
      <c r="DM127" s="863"/>
      <c r="DN127" s="863"/>
      <c r="DO127" s="863"/>
      <c r="DP127" s="863"/>
      <c r="DQ127" s="863" t="s">
        <v>128</v>
      </c>
      <c r="DR127" s="863"/>
      <c r="DS127" s="863"/>
      <c r="DT127" s="863"/>
      <c r="DU127" s="863"/>
      <c r="DV127" s="840" t="s">
        <v>395</v>
      </c>
      <c r="DW127" s="840"/>
      <c r="DX127" s="840"/>
      <c r="DY127" s="840"/>
      <c r="DZ127" s="841"/>
    </row>
    <row r="128" spans="1:130" s="248" customFormat="1" ht="26.25" customHeight="1" thickBot="1" x14ac:dyDescent="0.2">
      <c r="A128" s="842" t="s">
        <v>489</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490</v>
      </c>
      <c r="X128" s="844"/>
      <c r="Y128" s="844"/>
      <c r="Z128" s="845"/>
      <c r="AA128" s="846">
        <v>313741</v>
      </c>
      <c r="AB128" s="847"/>
      <c r="AC128" s="847"/>
      <c r="AD128" s="847"/>
      <c r="AE128" s="848"/>
      <c r="AF128" s="849">
        <v>241325</v>
      </c>
      <c r="AG128" s="847"/>
      <c r="AH128" s="847"/>
      <c r="AI128" s="847"/>
      <c r="AJ128" s="848"/>
      <c r="AK128" s="849">
        <v>225833</v>
      </c>
      <c r="AL128" s="847"/>
      <c r="AM128" s="847"/>
      <c r="AN128" s="847"/>
      <c r="AO128" s="848"/>
      <c r="AP128" s="850"/>
      <c r="AQ128" s="851"/>
      <c r="AR128" s="851"/>
      <c r="AS128" s="851"/>
      <c r="AT128" s="852"/>
      <c r="AU128" s="284"/>
      <c r="AV128" s="284"/>
      <c r="AW128" s="284"/>
      <c r="AX128" s="853" t="s">
        <v>491</v>
      </c>
      <c r="AY128" s="854"/>
      <c r="AZ128" s="854"/>
      <c r="BA128" s="854"/>
      <c r="BB128" s="854"/>
      <c r="BC128" s="854"/>
      <c r="BD128" s="854"/>
      <c r="BE128" s="855"/>
      <c r="BF128" s="832" t="s">
        <v>395</v>
      </c>
      <c r="BG128" s="833"/>
      <c r="BH128" s="833"/>
      <c r="BI128" s="833"/>
      <c r="BJ128" s="833"/>
      <c r="BK128" s="833"/>
      <c r="BL128" s="856"/>
      <c r="BM128" s="832">
        <v>13.14</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492</v>
      </c>
      <c r="CQ128" s="774"/>
      <c r="CR128" s="774"/>
      <c r="CS128" s="774"/>
      <c r="CT128" s="774"/>
      <c r="CU128" s="774"/>
      <c r="CV128" s="774"/>
      <c r="CW128" s="774"/>
      <c r="CX128" s="774"/>
      <c r="CY128" s="774"/>
      <c r="CZ128" s="774"/>
      <c r="DA128" s="774"/>
      <c r="DB128" s="774"/>
      <c r="DC128" s="774"/>
      <c r="DD128" s="774"/>
      <c r="DE128" s="774"/>
      <c r="DF128" s="775"/>
      <c r="DG128" s="836" t="s">
        <v>395</v>
      </c>
      <c r="DH128" s="837"/>
      <c r="DI128" s="837"/>
      <c r="DJ128" s="837"/>
      <c r="DK128" s="837"/>
      <c r="DL128" s="837" t="s">
        <v>395</v>
      </c>
      <c r="DM128" s="837"/>
      <c r="DN128" s="837"/>
      <c r="DO128" s="837"/>
      <c r="DP128" s="837"/>
      <c r="DQ128" s="837" t="s">
        <v>128</v>
      </c>
      <c r="DR128" s="837"/>
      <c r="DS128" s="837"/>
      <c r="DT128" s="837"/>
      <c r="DU128" s="837"/>
      <c r="DV128" s="838" t="s">
        <v>128</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493</v>
      </c>
      <c r="X129" s="823"/>
      <c r="Y129" s="823"/>
      <c r="Z129" s="824"/>
      <c r="AA129" s="825">
        <v>11041666</v>
      </c>
      <c r="AB129" s="826"/>
      <c r="AC129" s="826"/>
      <c r="AD129" s="826"/>
      <c r="AE129" s="827"/>
      <c r="AF129" s="828">
        <v>11052767</v>
      </c>
      <c r="AG129" s="826"/>
      <c r="AH129" s="826"/>
      <c r="AI129" s="826"/>
      <c r="AJ129" s="827"/>
      <c r="AK129" s="828">
        <v>11314527</v>
      </c>
      <c r="AL129" s="826"/>
      <c r="AM129" s="826"/>
      <c r="AN129" s="826"/>
      <c r="AO129" s="827"/>
      <c r="AP129" s="829"/>
      <c r="AQ129" s="830"/>
      <c r="AR129" s="830"/>
      <c r="AS129" s="830"/>
      <c r="AT129" s="831"/>
      <c r="AU129" s="286"/>
      <c r="AV129" s="286"/>
      <c r="AW129" s="286"/>
      <c r="AX129" s="795" t="s">
        <v>494</v>
      </c>
      <c r="AY129" s="796"/>
      <c r="AZ129" s="796"/>
      <c r="BA129" s="796"/>
      <c r="BB129" s="796"/>
      <c r="BC129" s="796"/>
      <c r="BD129" s="796"/>
      <c r="BE129" s="797"/>
      <c r="BF129" s="815" t="s">
        <v>395</v>
      </c>
      <c r="BG129" s="816"/>
      <c r="BH129" s="816"/>
      <c r="BI129" s="816"/>
      <c r="BJ129" s="816"/>
      <c r="BK129" s="816"/>
      <c r="BL129" s="817"/>
      <c r="BM129" s="815">
        <v>18.14</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495</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496</v>
      </c>
      <c r="X130" s="823"/>
      <c r="Y130" s="823"/>
      <c r="Z130" s="824"/>
      <c r="AA130" s="825">
        <v>1427836</v>
      </c>
      <c r="AB130" s="826"/>
      <c r="AC130" s="826"/>
      <c r="AD130" s="826"/>
      <c r="AE130" s="827"/>
      <c r="AF130" s="828">
        <v>1439386</v>
      </c>
      <c r="AG130" s="826"/>
      <c r="AH130" s="826"/>
      <c r="AI130" s="826"/>
      <c r="AJ130" s="827"/>
      <c r="AK130" s="828">
        <v>1372706</v>
      </c>
      <c r="AL130" s="826"/>
      <c r="AM130" s="826"/>
      <c r="AN130" s="826"/>
      <c r="AO130" s="827"/>
      <c r="AP130" s="829"/>
      <c r="AQ130" s="830"/>
      <c r="AR130" s="830"/>
      <c r="AS130" s="830"/>
      <c r="AT130" s="831"/>
      <c r="AU130" s="286"/>
      <c r="AV130" s="286"/>
      <c r="AW130" s="286"/>
      <c r="AX130" s="795" t="s">
        <v>497</v>
      </c>
      <c r="AY130" s="796"/>
      <c r="AZ130" s="796"/>
      <c r="BA130" s="796"/>
      <c r="BB130" s="796"/>
      <c r="BC130" s="796"/>
      <c r="BD130" s="796"/>
      <c r="BE130" s="797"/>
      <c r="BF130" s="798">
        <v>7.4</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498</v>
      </c>
      <c r="X131" s="806"/>
      <c r="Y131" s="806"/>
      <c r="Z131" s="807"/>
      <c r="AA131" s="808">
        <v>9613830</v>
      </c>
      <c r="AB131" s="809"/>
      <c r="AC131" s="809"/>
      <c r="AD131" s="809"/>
      <c r="AE131" s="810"/>
      <c r="AF131" s="811">
        <v>9613381</v>
      </c>
      <c r="AG131" s="809"/>
      <c r="AH131" s="809"/>
      <c r="AI131" s="809"/>
      <c r="AJ131" s="810"/>
      <c r="AK131" s="811">
        <v>9941821</v>
      </c>
      <c r="AL131" s="809"/>
      <c r="AM131" s="809"/>
      <c r="AN131" s="809"/>
      <c r="AO131" s="810"/>
      <c r="AP131" s="812"/>
      <c r="AQ131" s="813"/>
      <c r="AR131" s="813"/>
      <c r="AS131" s="813"/>
      <c r="AT131" s="814"/>
      <c r="AU131" s="286"/>
      <c r="AV131" s="286"/>
      <c r="AW131" s="286"/>
      <c r="AX131" s="773" t="s">
        <v>499</v>
      </c>
      <c r="AY131" s="774"/>
      <c r="AZ131" s="774"/>
      <c r="BA131" s="774"/>
      <c r="BB131" s="774"/>
      <c r="BC131" s="774"/>
      <c r="BD131" s="774"/>
      <c r="BE131" s="775"/>
      <c r="BF131" s="776">
        <v>59.3</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500</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501</v>
      </c>
      <c r="W132" s="786"/>
      <c r="X132" s="786"/>
      <c r="Y132" s="786"/>
      <c r="Z132" s="787"/>
      <c r="AA132" s="788">
        <v>6.3254811039999996</v>
      </c>
      <c r="AB132" s="789"/>
      <c r="AC132" s="789"/>
      <c r="AD132" s="789"/>
      <c r="AE132" s="790"/>
      <c r="AF132" s="791">
        <v>8.8361940509999997</v>
      </c>
      <c r="AG132" s="789"/>
      <c r="AH132" s="789"/>
      <c r="AI132" s="789"/>
      <c r="AJ132" s="790"/>
      <c r="AK132" s="791">
        <v>7.1341558049999998</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502</v>
      </c>
      <c r="W133" s="765"/>
      <c r="X133" s="765"/>
      <c r="Y133" s="765"/>
      <c r="Z133" s="766"/>
      <c r="AA133" s="767">
        <v>6.8</v>
      </c>
      <c r="AB133" s="768"/>
      <c r="AC133" s="768"/>
      <c r="AD133" s="768"/>
      <c r="AE133" s="769"/>
      <c r="AF133" s="767">
        <v>7.4</v>
      </c>
      <c r="AG133" s="768"/>
      <c r="AH133" s="768"/>
      <c r="AI133" s="768"/>
      <c r="AJ133" s="769"/>
      <c r="AK133" s="767">
        <v>7.4</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XvsZC66n2C0JrFBT9FwchzrbRWcolsj3kpQEMe2YhDNFz8mD4vKzPunTYaBrUm5yy1cT85/w3nCtJw9UtWmeA==" saltValue="O633aizkVYdfpz3u1xWpD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E4" zoomScale="80" zoomScaleNormal="85" zoomScaleSheetLayoutView="80" workbookViewId="0">
      <selection activeCell="AT50" sqref="AT50"/>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BRENwPyVch2m2UCXpqNze3opUiFMwfFf25wfOvWKnovTBw/1XaJ2QmfNjRMsTLmj/mUHgKCD2qliohORlJODA==" saltValue="7FjhNSRso7FylH03dPAN/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7"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ef6o1ze7OrM4JKeTd4zigfBqbeo23R/ZuIciUDrtXAeaCq552ygAm1Bbz8AbZGqPr9iaBXYN4wbXsXwe6V6Kw==" saltValue="S1rReTHmOj0LvRD4cfIuI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H1"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511</v>
      </c>
      <c r="AL9" s="1190"/>
      <c r="AM9" s="1190"/>
      <c r="AN9" s="1191"/>
      <c r="AO9" s="314">
        <v>3498625</v>
      </c>
      <c r="AP9" s="314">
        <v>65885</v>
      </c>
      <c r="AQ9" s="315">
        <v>63314</v>
      </c>
      <c r="AR9" s="316">
        <v>4.0999999999999996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512</v>
      </c>
      <c r="AL10" s="1190"/>
      <c r="AM10" s="1190"/>
      <c r="AN10" s="1191"/>
      <c r="AO10" s="317">
        <v>622167</v>
      </c>
      <c r="AP10" s="317">
        <v>11716</v>
      </c>
      <c r="AQ10" s="318">
        <v>6537</v>
      </c>
      <c r="AR10" s="319">
        <v>79.2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513</v>
      </c>
      <c r="AL11" s="1190"/>
      <c r="AM11" s="1190"/>
      <c r="AN11" s="1191"/>
      <c r="AO11" s="317">
        <v>8785</v>
      </c>
      <c r="AP11" s="317">
        <v>165</v>
      </c>
      <c r="AQ11" s="318">
        <v>1199</v>
      </c>
      <c r="AR11" s="319">
        <v>-86.2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514</v>
      </c>
      <c r="AL12" s="1190"/>
      <c r="AM12" s="1190"/>
      <c r="AN12" s="1191"/>
      <c r="AO12" s="317" t="s">
        <v>515</v>
      </c>
      <c r="AP12" s="317" t="s">
        <v>515</v>
      </c>
      <c r="AQ12" s="318">
        <v>6</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516</v>
      </c>
      <c r="AL13" s="1190"/>
      <c r="AM13" s="1190"/>
      <c r="AN13" s="1191"/>
      <c r="AO13" s="317">
        <v>255802</v>
      </c>
      <c r="AP13" s="317">
        <v>4817</v>
      </c>
      <c r="AQ13" s="318">
        <v>2551</v>
      </c>
      <c r="AR13" s="319">
        <v>88.8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517</v>
      </c>
      <c r="AL14" s="1190"/>
      <c r="AM14" s="1190"/>
      <c r="AN14" s="1191"/>
      <c r="AO14" s="317">
        <v>25006</v>
      </c>
      <c r="AP14" s="317">
        <v>471</v>
      </c>
      <c r="AQ14" s="318">
        <v>1371</v>
      </c>
      <c r="AR14" s="319">
        <v>-65.599999999999994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518</v>
      </c>
      <c r="AL15" s="1193"/>
      <c r="AM15" s="1193"/>
      <c r="AN15" s="1194"/>
      <c r="AO15" s="317">
        <v>-229022</v>
      </c>
      <c r="AP15" s="317">
        <v>-4313</v>
      </c>
      <c r="AQ15" s="318">
        <v>-3830</v>
      </c>
      <c r="AR15" s="319">
        <v>12.6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185</v>
      </c>
      <c r="AL16" s="1193"/>
      <c r="AM16" s="1193"/>
      <c r="AN16" s="1194"/>
      <c r="AO16" s="317">
        <v>4181363</v>
      </c>
      <c r="AP16" s="317">
        <v>78742</v>
      </c>
      <c r="AQ16" s="318">
        <v>71148</v>
      </c>
      <c r="AR16" s="319">
        <v>10.7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523</v>
      </c>
      <c r="AL21" s="1196"/>
      <c r="AM21" s="1196"/>
      <c r="AN21" s="1197"/>
      <c r="AO21" s="330">
        <v>6.37</v>
      </c>
      <c r="AP21" s="331">
        <v>6.38</v>
      </c>
      <c r="AQ21" s="332">
        <v>-0.01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524</v>
      </c>
      <c r="AL22" s="1196"/>
      <c r="AM22" s="1196"/>
      <c r="AN22" s="1197"/>
      <c r="AO22" s="335">
        <v>95.7</v>
      </c>
      <c r="AP22" s="336">
        <v>98.2</v>
      </c>
      <c r="AQ22" s="337">
        <v>-2.5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528</v>
      </c>
      <c r="AL32" s="1179"/>
      <c r="AM32" s="1179"/>
      <c r="AN32" s="1180"/>
      <c r="AO32" s="345">
        <v>1670143</v>
      </c>
      <c r="AP32" s="345">
        <v>31452</v>
      </c>
      <c r="AQ32" s="346">
        <v>34974</v>
      </c>
      <c r="AR32" s="347">
        <v>-10.1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529</v>
      </c>
      <c r="AL33" s="1179"/>
      <c r="AM33" s="1179"/>
      <c r="AN33" s="1180"/>
      <c r="AO33" s="345" t="s">
        <v>515</v>
      </c>
      <c r="AP33" s="345" t="s">
        <v>515</v>
      </c>
      <c r="AQ33" s="346" t="s">
        <v>515</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530</v>
      </c>
      <c r="AL34" s="1179"/>
      <c r="AM34" s="1179"/>
      <c r="AN34" s="1180"/>
      <c r="AO34" s="345" t="s">
        <v>515</v>
      </c>
      <c r="AP34" s="345" t="s">
        <v>515</v>
      </c>
      <c r="AQ34" s="346">
        <v>13</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531</v>
      </c>
      <c r="AL35" s="1179"/>
      <c r="AM35" s="1179"/>
      <c r="AN35" s="1180"/>
      <c r="AO35" s="345">
        <v>446038</v>
      </c>
      <c r="AP35" s="345">
        <v>8400</v>
      </c>
      <c r="AQ35" s="346">
        <v>9202</v>
      </c>
      <c r="AR35" s="347">
        <v>-8.6999999999999993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532</v>
      </c>
      <c r="AL36" s="1179"/>
      <c r="AM36" s="1179"/>
      <c r="AN36" s="1180"/>
      <c r="AO36" s="345">
        <v>191623</v>
      </c>
      <c r="AP36" s="345">
        <v>3609</v>
      </c>
      <c r="AQ36" s="346">
        <v>1932</v>
      </c>
      <c r="AR36" s="347">
        <v>86.8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533</v>
      </c>
      <c r="AL37" s="1179"/>
      <c r="AM37" s="1179"/>
      <c r="AN37" s="1180"/>
      <c r="AO37" s="345" t="s">
        <v>515</v>
      </c>
      <c r="AP37" s="345" t="s">
        <v>515</v>
      </c>
      <c r="AQ37" s="346">
        <v>1045</v>
      </c>
      <c r="AR37" s="347" t="s">
        <v>515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534</v>
      </c>
      <c r="AL38" s="1176"/>
      <c r="AM38" s="1176"/>
      <c r="AN38" s="1177"/>
      <c r="AO38" s="348" t="s">
        <v>515</v>
      </c>
      <c r="AP38" s="348" t="s">
        <v>515</v>
      </c>
      <c r="AQ38" s="349">
        <v>1</v>
      </c>
      <c r="AR38" s="337" t="s">
        <v>515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535</v>
      </c>
      <c r="AL39" s="1176"/>
      <c r="AM39" s="1176"/>
      <c r="AN39" s="1177"/>
      <c r="AO39" s="345">
        <v>-225833</v>
      </c>
      <c r="AP39" s="345">
        <v>-4253</v>
      </c>
      <c r="AQ39" s="346">
        <v>-6121</v>
      </c>
      <c r="AR39" s="347">
        <v>-30.5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536</v>
      </c>
      <c r="AL40" s="1179"/>
      <c r="AM40" s="1179"/>
      <c r="AN40" s="1180"/>
      <c r="AO40" s="345">
        <v>-1372706</v>
      </c>
      <c r="AP40" s="345">
        <v>-25850</v>
      </c>
      <c r="AQ40" s="346">
        <v>-29274</v>
      </c>
      <c r="AR40" s="347">
        <v>-11.7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301</v>
      </c>
      <c r="AL41" s="1182"/>
      <c r="AM41" s="1182"/>
      <c r="AN41" s="1183"/>
      <c r="AO41" s="345">
        <v>709265</v>
      </c>
      <c r="AP41" s="345">
        <v>13357</v>
      </c>
      <c r="AQ41" s="346">
        <v>11772</v>
      </c>
      <c r="AR41" s="347">
        <v>13.5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506</v>
      </c>
      <c r="AN49" s="1186" t="s">
        <v>540</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1792310</v>
      </c>
      <c r="AN51" s="367">
        <v>32042</v>
      </c>
      <c r="AO51" s="368">
        <v>-4.9000000000000004</v>
      </c>
      <c r="AP51" s="369">
        <v>44504</v>
      </c>
      <c r="AQ51" s="370">
        <v>-5.9</v>
      </c>
      <c r="AR51" s="371">
        <v>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851531</v>
      </c>
      <c r="AN52" s="375">
        <v>15223</v>
      </c>
      <c r="AO52" s="376">
        <v>-8.1</v>
      </c>
      <c r="AP52" s="377">
        <v>25876</v>
      </c>
      <c r="AQ52" s="378">
        <v>7.4</v>
      </c>
      <c r="AR52" s="379">
        <v>-15.5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1895806</v>
      </c>
      <c r="AN53" s="367">
        <v>34296</v>
      </c>
      <c r="AO53" s="368">
        <v>7</v>
      </c>
      <c r="AP53" s="369">
        <v>47820</v>
      </c>
      <c r="AQ53" s="370">
        <v>7.5</v>
      </c>
      <c r="AR53" s="371">
        <v>-0.5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760200</v>
      </c>
      <c r="AN54" s="375">
        <v>13753</v>
      </c>
      <c r="AO54" s="376">
        <v>-9.6999999999999993</v>
      </c>
      <c r="AP54" s="377">
        <v>25855</v>
      </c>
      <c r="AQ54" s="378">
        <v>-0.1</v>
      </c>
      <c r="AR54" s="379">
        <v>-9.6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1095795</v>
      </c>
      <c r="AN55" s="367">
        <v>20094</v>
      </c>
      <c r="AO55" s="368">
        <v>-41.4</v>
      </c>
      <c r="AP55" s="369">
        <v>41934</v>
      </c>
      <c r="AQ55" s="370">
        <v>-12.3</v>
      </c>
      <c r="AR55" s="371">
        <v>-29.1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1011596</v>
      </c>
      <c r="AN56" s="375">
        <v>18550</v>
      </c>
      <c r="AO56" s="376">
        <v>34.9</v>
      </c>
      <c r="AP56" s="377">
        <v>23352</v>
      </c>
      <c r="AQ56" s="378">
        <v>-9.6999999999999993</v>
      </c>
      <c r="AR56" s="379">
        <v>44.6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555461</v>
      </c>
      <c r="AN57" s="367">
        <v>10309</v>
      </c>
      <c r="AO57" s="368">
        <v>-48.7</v>
      </c>
      <c r="AP57" s="369">
        <v>45588</v>
      </c>
      <c r="AQ57" s="370">
        <v>8.6999999999999993</v>
      </c>
      <c r="AR57" s="371">
        <v>-57.4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270156</v>
      </c>
      <c r="AN58" s="375">
        <v>5014</v>
      </c>
      <c r="AO58" s="376">
        <v>-73</v>
      </c>
      <c r="AP58" s="377">
        <v>24150</v>
      </c>
      <c r="AQ58" s="378">
        <v>3.4</v>
      </c>
      <c r="AR58" s="379">
        <v>-76.400000000000006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574347</v>
      </c>
      <c r="AN59" s="367">
        <v>10816</v>
      </c>
      <c r="AO59" s="368">
        <v>4.9000000000000004</v>
      </c>
      <c r="AP59" s="369">
        <v>45483</v>
      </c>
      <c r="AQ59" s="370">
        <v>-0.2</v>
      </c>
      <c r="AR59" s="371">
        <v>5.0999999999999996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398557</v>
      </c>
      <c r="AN60" s="375">
        <v>7505</v>
      </c>
      <c r="AO60" s="376">
        <v>49.7</v>
      </c>
      <c r="AP60" s="377">
        <v>24241</v>
      </c>
      <c r="AQ60" s="378">
        <v>0.4</v>
      </c>
      <c r="AR60" s="379">
        <v>49.3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1182744</v>
      </c>
      <c r="AN61" s="382">
        <v>21511</v>
      </c>
      <c r="AO61" s="383">
        <v>-16.600000000000001</v>
      </c>
      <c r="AP61" s="384">
        <v>45066</v>
      </c>
      <c r="AQ61" s="385">
        <v>-0.4</v>
      </c>
      <c r="AR61" s="371">
        <v>-16.2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658408</v>
      </c>
      <c r="AN62" s="375">
        <v>12009</v>
      </c>
      <c r="AO62" s="376">
        <v>-1.2</v>
      </c>
      <c r="AP62" s="377">
        <v>24695</v>
      </c>
      <c r="AQ62" s="378">
        <v>0.3</v>
      </c>
      <c r="AR62" s="379">
        <v>-1.5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nbVh253oT1A2L6KYItLJIqUmbjvKkJLew7MiQTOx9YPE9ZcZRxeplxLHL6sUBoT6rk92s11sK/JwkZUEFMEZTA==" saltValue="vxgiIzyN/LVAUhSj5MaW8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3" zoomScale="80" zoomScaleNormal="80" zoomScaleSheetLayoutView="55" workbookViewId="0">
      <selection activeCell="AE68" sqref="AE68"/>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ZCgfo6CcQ0hfvNtK6zMqcDsROZJNo/5u4aMGpiNX7ff1nMTlvbLThPvupO+UaVXioW0P2qXpBs83oPbztGyutQ==" saltValue="D+IYFmr9T45pPZkDbYvwI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6" zoomScale="90" zoomScaleNormal="90" zoomScaleSheetLayoutView="55" workbookViewId="0">
      <selection activeCell="AE98" sqref="AE98"/>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NB9rgbJMKoAn/qE6YRag788bULEa8unZxY3DhSrCFKw4dybImzmqn6if3mRrkx9Z0HMMO/LtQZThDcimyhvuuQ==" saltValue="kjgGGFkHziuibu4iyJ7T3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9"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00" t="s">
        <v>3</v>
      </c>
      <c r="D47" s="1200"/>
      <c r="E47" s="1201"/>
      <c r="F47" s="11">
        <v>13.04</v>
      </c>
      <c r="G47" s="12">
        <v>8.91</v>
      </c>
      <c r="H47" s="12">
        <v>8.4</v>
      </c>
      <c r="I47" s="12">
        <v>6.52</v>
      </c>
      <c r="J47" s="13">
        <v>6.33</v>
      </c>
    </row>
    <row r="48" spans="2:10" ht="57.75" customHeight="1" x14ac:dyDescent="0.15">
      <c r="B48" s="14"/>
      <c r="C48" s="1202" t="s">
        <v>4</v>
      </c>
      <c r="D48" s="1202"/>
      <c r="E48" s="1203"/>
      <c r="F48" s="15">
        <v>2.61</v>
      </c>
      <c r="G48" s="16">
        <v>2.46</v>
      </c>
      <c r="H48" s="16">
        <v>2.41</v>
      </c>
      <c r="I48" s="16">
        <v>2.4300000000000002</v>
      </c>
      <c r="J48" s="17">
        <v>3.3</v>
      </c>
    </row>
    <row r="49" spans="2:10" ht="57.75" customHeight="1" thickBot="1" x14ac:dyDescent="0.2">
      <c r="B49" s="18"/>
      <c r="C49" s="1204" t="s">
        <v>5</v>
      </c>
      <c r="D49" s="1204"/>
      <c r="E49" s="1205"/>
      <c r="F49" s="19" t="s">
        <v>561</v>
      </c>
      <c r="G49" s="20" t="s">
        <v>562</v>
      </c>
      <c r="H49" s="20" t="s">
        <v>563</v>
      </c>
      <c r="I49" s="20" t="s">
        <v>564</v>
      </c>
      <c r="J49" s="21">
        <v>0.89</v>
      </c>
    </row>
    <row r="50" spans="2:10" ht="13.5" customHeight="1" x14ac:dyDescent="0.15"/>
  </sheetData>
  <sheetProtection algorithmName="SHA-512" hashValue="MQCAEXafg/m2sahm/d8VoJOF1Gl3SEtl2EfTKq0BisRcYAa0Lb+zs7TVM2hTAlhvjY5yfo4QJDBb6HhCHqGQ+g==" saltValue="02kxfMdFT5dsMUoTp9oj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2022-03-16T06:25:08Z</cp:lastPrinted>
  <dcterms:created xsi:type="dcterms:W3CDTF">2022-02-02T05:55:08Z</dcterms:created>
  <dcterms:modified xsi:type="dcterms:W3CDTF">2022-03-16T06:36:06Z</dcterms:modified>
  <cp:category/>
</cp:coreProperties>
</file>