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4190" activeTab="1"/>
  </bookViews>
  <sheets>
    <sheet name="対象手数料及び収納実績" sheetId="1" r:id="rId1"/>
    <sheet name="手数料率表及び年間見込み" sheetId="2" r:id="rId2"/>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<sst xmlns="http://schemas.openxmlformats.org/spreadsheetml/2006/main" xmlns:r="http://schemas.openxmlformats.org/officeDocument/2006/relationships" count="83" uniqueCount="83">
  <si>
    <t>構成比（本市設定）</t>
  </si>
  <si>
    <t>市民課 計</t>
  </si>
  <si>
    <t>別紙２－１　指定納付受託業務の対象手数料及び収納実績（令和７年度）</t>
  </si>
  <si>
    <t>所得証明</t>
  </si>
  <si>
    <t>年間金額（円）</t>
  </si>
  <si>
    <t>除籍抄本</t>
  </si>
  <si>
    <t>住民票</t>
  </si>
  <si>
    <t>手続名（手数料等名）</t>
  </si>
  <si>
    <t>税務課 計</t>
  </si>
  <si>
    <t>納税証明</t>
  </si>
  <si>
    <t>固定証明</t>
  </si>
  <si>
    <t>構成比計</t>
  </si>
  <si>
    <t>Diners Club</t>
  </si>
  <si>
    <t>年間件数</t>
  </si>
  <si>
    <t>単価（円）</t>
  </si>
  <si>
    <t>No</t>
  </si>
  <si>
    <t>原戸籍抄本</t>
  </si>
  <si>
    <t>想定キャッシュレス利用率</t>
  </si>
  <si>
    <t>窓口</t>
  </si>
  <si>
    <t>備考</t>
  </si>
  <si>
    <t>市民課</t>
  </si>
  <si>
    <t>※下表の決済ブランドについては稼働開始日までに対応することを原則とする。ただし、稼働開始
までに手続等の関係で未対応の可能性のあるブランドがある場合は、その旨、本市と受注者が協議すること。</t>
  </si>
  <si>
    <t>自動車臨時運行審査</t>
  </si>
  <si>
    <t>除票</t>
  </si>
  <si>
    <t>閲覧</t>
  </si>
  <si>
    <t>戸籍附票</t>
  </si>
  <si>
    <t>想定決済額（円）</t>
  </si>
  <si>
    <t>行政証明（住民票関係）</t>
  </si>
  <si>
    <t>印鑑カード</t>
  </si>
  <si>
    <t>区分</t>
  </si>
  <si>
    <t>全部事項証明・戸籍謄本</t>
  </si>
  <si>
    <t>個人事項証明・戸籍抄本</t>
  </si>
  <si>
    <t>除籍謄本</t>
  </si>
  <si>
    <t>d払い</t>
  </si>
  <si>
    <t>楽天Edy</t>
  </si>
  <si>
    <t>原戸籍謄本</t>
  </si>
  <si>
    <t>受理証明</t>
  </si>
  <si>
    <t>電子マネー</t>
  </si>
  <si>
    <t>受理（特別）</t>
  </si>
  <si>
    <t>行政証明（戸籍関係）</t>
  </si>
  <si>
    <t>戸籍電子識別符号</t>
  </si>
  <si>
    <t>除籍電子識別符号</t>
  </si>
  <si>
    <t>Mastercard</t>
  </si>
  <si>
    <t>WAON</t>
  </si>
  <si>
    <t>印鑑登録証明書</t>
  </si>
  <si>
    <t>身元証明</t>
  </si>
  <si>
    <t>税務課</t>
  </si>
  <si>
    <t>家屋証明</t>
  </si>
  <si>
    <t>※決済サービス利用料や、決済手数料を別途請求とする場合の加算料率など、決済額に応じて発生する料金は、決済手数料率に含めて記入すること。件数等に応じて発生する料金は、年間の見込み額を「振込手数料その他本市負担となる費用」欄に記入すること。決済端末の月額基本料等の固定的な費用は、サービス利用料（見積書）に含めること。</t>
  </si>
  <si>
    <t>合計</t>
  </si>
  <si>
    <t>別紙２－２　決済手数料率表及び年間手数料見込み算出表</t>
  </si>
  <si>
    <t>nanaco</t>
  </si>
  <si>
    <t>コード決済</t>
  </si>
  <si>
    <t>前提条件（本市設定）</t>
  </si>
  <si>
    <t>年間収納額（別紙２－１合計）</t>
  </si>
  <si>
    <t>想定キャッシュレス決済額</t>
  </si>
  <si>
    <t>※別紙２－２の年間手数料見込み額は、利用率の向上を見込み、想定キャッシュレス利用率10％により算定する。</t>
  </si>
  <si>
    <t>クレジットカード</t>
  </si>
  <si>
    <t>決済ブランド</t>
  </si>
  <si>
    <t>決済手数料率（％・税込）</t>
  </si>
  <si>
    <t>Visa</t>
  </si>
  <si>
    <t>JCB</t>
  </si>
  <si>
    <t>American Express</t>
  </si>
  <si>
    <t>iD</t>
  </si>
  <si>
    <t>QUICPay</t>
  </si>
  <si>
    <t>交通系IC</t>
  </si>
  <si>
    <t>PayPay</t>
  </si>
  <si>
    <t>au PAY</t>
  </si>
  <si>
    <t>楽天ペイ</t>
  </si>
  <si>
    <t>メルペイ</t>
  </si>
  <si>
    <t>平均手数料率</t>
  </si>
  <si>
    <t>年間手数料見込み（円）</t>
  </si>
  <si>
    <t>決済手数料 計</t>
  </si>
  <si>
    <t>振込手数料その他本市負担となる費用（年額・提案者負担でない場合）</t>
  </si>
  <si>
    <t>年間手数料見込み 合計</t>
  </si>
  <si>
    <r>
      <t xml:space="preserve">※価格評価（決済手数料）は、本表の「年間手数料見込み 合計」を用いる。
</t>
    </r>
    <r>
      <rPr>
        <sz val="10"/>
        <color auto="1"/>
        <rFont val="ＭＳ Ｐゴシック"/>
      </rPr>
      <t>決済手数料及び振込手数料等は固定の</t>
    </r>
    <r>
      <rPr>
        <sz val="10"/>
        <color auto="1"/>
        <rFont val="Noto Sans CJK SC"/>
      </rPr>
      <t>60</t>
    </r>
    <r>
      <rPr>
        <sz val="10"/>
        <color auto="1"/>
        <rFont val="ＭＳ Ｐゴシック"/>
      </rPr>
      <t>か月サービス利用料には含めない。</t>
    </r>
  </si>
  <si>
    <r>
      <t xml:space="preserve">※想定キャッシュレス利用率（10％）は本市が設定した算定条件であり、変更しないこと。
</t>
    </r>
    <r>
      <rPr>
        <sz val="10"/>
        <color auto="1"/>
        <rFont val="ＭＳ Ｐゴシック"/>
      </rPr>
      <t>また、この値は、現状の値ではなく、将来的な見込みを含んだ数値である。</t>
    </r>
    <rPh sb="48" eb="49">
      <t>あたい</t>
    </rPh>
    <rPh sb="51" eb="53">
      <t>げんじょう</t>
    </rPh>
    <rPh sb="54" eb="55">
      <t>あたい</t>
    </rPh>
    <rPh sb="60" eb="63">
      <t>しょうらいてき</t>
    </rPh>
    <rPh sb="64" eb="66">
      <t>みこ</t>
    </rPh>
    <rPh sb="68" eb="69">
      <t>ふく</t>
    </rPh>
    <rPh sb="71" eb="73">
      <t>すうち</t>
    </rPh>
    <phoneticPr fontId="2" type="Hiragana"/>
  </si>
  <si>
    <t>【参考】令和７年度 キャッシュレス決済利用率（実績）</t>
  </si>
  <si>
    <t>件数ベース</t>
  </si>
  <si>
    <t>金額ベース</t>
  </si>
  <si>
    <r>
      <t>※青色セルは本市</t>
    </r>
    <r>
      <rPr>
        <sz val="10"/>
        <color auto="1"/>
        <rFont val="ＭＳ Ｐゴシック"/>
      </rPr>
      <t>記入済み（令和７年度実績）</t>
    </r>
    <r>
      <rPr>
        <sz val="10"/>
        <color auto="1"/>
        <rFont val="Noto Sans CJK SC"/>
      </rPr>
      <t>。金額・合計は自動計算。</t>
    </r>
    <rPh sb="8" eb="11">
      <t>きにゅうずみ</t>
    </rPh>
    <rPh sb="13" eb="15">
      <t>れいわ</t>
    </rPh>
    <rPh sb="16" eb="18">
      <t>ねんど</t>
    </rPh>
    <rPh sb="18" eb="20">
      <t>じっせき</t>
    </rPh>
    <phoneticPr fontId="2" type="Hiragana"/>
  </si>
  <si>
    <t>記載証明（戸籍関係）</t>
    <rPh sb="5" eb="9">
      <t>こせきか</t>
    </rPh>
    <phoneticPr fontId="2" type="Hiragana"/>
  </si>
  <si>
    <t>記載証明（住民票関係）</t>
    <rPh sb="5" eb="10">
      <t>じゅうみ</t>
    </rPh>
    <phoneticPr fontId="2" type="Hiragana"/>
  </si>
</sst>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s>
  <fonts count="12">
    <font>
      <sz val="11"/>
      <color theme="1"/>
      <name val="Calibri"/>
      <family val="2"/>
    </font>
    <font>
      <sz val="10"/>
      <color auto="1"/>
      <name val="Arial"/>
    </font>
    <font>
      <sz val="6"/>
      <color auto="1"/>
      <name val="游ゴシック"/>
      <family val="3"/>
    </font>
    <font>
      <u/>
      <sz val="11"/>
      <color theme="1"/>
      <name val="Calibri"/>
      <family val="2"/>
    </font>
    <font>
      <b/>
      <sz val="12"/>
      <color auto="1"/>
      <name val="Noto Sans CJK SC"/>
    </font>
    <font>
      <sz val="10"/>
      <color auto="1"/>
      <name val="Noto Sans CJK SC"/>
    </font>
    <font>
      <b/>
      <sz val="10"/>
      <color auto="1"/>
      <name val="ＭＳ 明朝"/>
      <family val="1"/>
    </font>
    <font>
      <sz val="10"/>
      <color auto="1"/>
      <name val="ＭＳ 明朝"/>
      <family val="1"/>
    </font>
    <font>
      <b/>
      <sz val="10"/>
      <color auto="1"/>
      <name val="Noto Sans CJK SC"/>
    </font>
    <font>
      <sz val="10"/>
      <color auto="1"/>
      <name val="ＭＳ Ｐゴシック"/>
      <family val="3"/>
    </font>
    <font>
      <u/>
      <sz val="10"/>
      <color auto="1"/>
      <name val="Noto Sans CJK SC"/>
    </font>
    <font>
      <sz val="11"/>
      <color theme="1"/>
      <name val="ＭＳ Ｐゴシック"/>
      <family val="3"/>
    </font>
  </fonts>
  <fills count="5">
    <fill>
      <patternFill patternType="none"/>
    </fill>
    <fill>
      <patternFill patternType="gray125"/>
    </fill>
    <fill>
      <patternFill patternType="solid">
        <fgColor rgb="FFD9D9D9"/>
      </patternFill>
    </fill>
    <fill>
      <patternFill patternType="solid">
        <fgColor rgb="FFDDEBF7"/>
      </patternFill>
    </fill>
    <fill>
      <patternFill patternType="solid">
        <fgColor rgb="FFFFF2CC"/>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6">
    <xf numFmtId="0" fontId="0" fillId="0" borderId="0"/>
    <xf numFmtId="43" fontId="1" fillId="0" borderId="0"/>
    <xf numFmtId="41" fontId="1" fillId="0" borderId="0"/>
    <xf numFmtId="44" fontId="1" fillId="0" borderId="0"/>
    <xf numFmtId="42" fontId="1" fillId="0" borderId="0"/>
    <xf numFmtId="9" fontId="1" fillId="0" borderId="0"/>
  </cellStyleXfs>
  <cellXfs count="35">
    <xf numFmtId="0" fontId="0" fillId="0" borderId="0" xfId="0"/>
    <xf numFmtId="0" fontId="3" fillId="0" borderId="0" xfId="0" applyFont="1"/>
    <xf numFmtId="0" fontId="4" fillId="0" borderId="0" xfId="0" applyFont="1"/>
    <xf numFmtId="0" fontId="5" fillId="0" borderId="0" xfId="0" applyFont="1"/>
    <xf numFmtId="0" fontId="6"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5" fillId="0" borderId="1" xfId="0" applyFont="1" applyBorder="1" applyAlignment="1">
      <alignment horizontal="left" vertical="center" wrapText="1"/>
    </xf>
    <xf numFmtId="0" fontId="0" fillId="0" borderId="0" xfId="0" applyFill="1"/>
    <xf numFmtId="0" fontId="8" fillId="2" borderId="1" xfId="0" applyFont="1" applyFill="1" applyBorder="1" applyAlignment="1">
      <alignment horizontal="center" vertical="center" wrapText="1"/>
    </xf>
    <xf numFmtId="0" fontId="9" fillId="0" borderId="1" xfId="0" applyFont="1" applyBorder="1" applyAlignment="1">
      <alignment horizontal="left" vertical="center" wrapText="1"/>
    </xf>
    <xf numFmtId="0" fontId="8" fillId="0" borderId="1" xfId="0" applyFont="1" applyBorder="1" applyAlignment="1">
      <alignment horizontal="left" vertical="center" wrapText="1"/>
    </xf>
    <xf numFmtId="0" fontId="9" fillId="3"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3" fontId="7" fillId="3" borderId="1" xfId="0" applyNumberFormat="1" applyFont="1" applyFill="1" applyBorder="1" applyAlignment="1">
      <alignment horizontal="right" vertical="center" wrapText="1"/>
    </xf>
    <xf numFmtId="176" fontId="7" fillId="0" borderId="1" xfId="0" applyNumberFormat="1" applyFont="1" applyFill="1" applyBorder="1" applyAlignment="1">
      <alignment horizontal="right" vertical="center" wrapText="1"/>
    </xf>
    <xf numFmtId="3" fontId="7" fillId="0" borderId="1" xfId="0" applyNumberFormat="1" applyFont="1" applyBorder="1" applyAlignment="1">
      <alignment horizontal="right" vertical="center" wrapText="1"/>
    </xf>
    <xf numFmtId="3" fontId="6" fillId="0" borderId="1" xfId="0" applyNumberFormat="1" applyFont="1" applyBorder="1" applyAlignment="1">
      <alignment horizontal="right" vertical="center" wrapText="1"/>
    </xf>
    <xf numFmtId="0" fontId="5" fillId="3"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5" fillId="0" borderId="0" xfId="0" applyFont="1" applyAlignment="1">
      <alignment vertical="center" wrapText="1"/>
    </xf>
    <xf numFmtId="0" fontId="8" fillId="2" borderId="1" xfId="0" applyFont="1" applyFill="1" applyBorder="1" applyAlignment="1">
      <alignment horizontal="left" vertical="center" wrapText="1"/>
    </xf>
    <xf numFmtId="0" fontId="5" fillId="0" borderId="0" xfId="0" applyFont="1" applyAlignment="1">
      <alignment horizontal="left" vertical="center" wrapText="1"/>
    </xf>
    <xf numFmtId="0" fontId="9" fillId="0" borderId="0" xfId="0" applyFont="1" applyBorder="1" applyAlignment="1">
      <alignment horizontal="left" vertical="center" wrapText="1"/>
    </xf>
    <xf numFmtId="0" fontId="0" fillId="0" borderId="0" xfId="0" applyAlignment="1">
      <alignment vertical="center"/>
    </xf>
    <xf numFmtId="0" fontId="0" fillId="0" borderId="2" xfId="0" applyBorder="1"/>
    <xf numFmtId="0" fontId="0" fillId="0" borderId="3" xfId="0" applyBorder="1"/>
    <xf numFmtId="9" fontId="7" fillId="3" borderId="1" xfId="0" applyNumberFormat="1" applyFont="1" applyFill="1" applyBorder="1" applyAlignment="1">
      <alignment horizontal="right" vertical="center" wrapText="1"/>
    </xf>
    <xf numFmtId="9" fontId="7" fillId="0" borderId="1" xfId="0" applyNumberFormat="1" applyFont="1" applyBorder="1" applyAlignment="1">
      <alignment horizontal="right" vertical="center" wrapText="1"/>
    </xf>
    <xf numFmtId="0" fontId="7" fillId="0" borderId="1" xfId="0" applyFont="1" applyBorder="1" applyAlignment="1">
      <alignment horizontal="left" vertical="center" wrapText="1"/>
    </xf>
    <xf numFmtId="10" fontId="7" fillId="0" borderId="1" xfId="0" applyNumberFormat="1" applyFont="1" applyBorder="1" applyAlignment="1">
      <alignment horizontal="right" vertical="center" wrapText="1"/>
    </xf>
    <xf numFmtId="0" fontId="0" fillId="0" borderId="0" xfId="0" applyBorder="1" applyAlignment="1"/>
    <xf numFmtId="10" fontId="7" fillId="4" borderId="1" xfId="0" applyNumberFormat="1" applyFont="1" applyFill="1" applyBorder="1" applyAlignment="1">
      <alignment horizontal="right" vertical="center" wrapText="1"/>
    </xf>
    <xf numFmtId="0" fontId="11" fillId="0" borderId="0" xfId="0" applyFont="1"/>
    <xf numFmtId="0" fontId="7" fillId="4" borderId="1" xfId="0" applyFont="1" applyFill="1" applyBorder="1" applyAlignment="1">
      <alignment horizontal="left" vertical="center" wrapText="1"/>
    </xf>
    <xf numFmtId="3" fontId="7" fillId="4" borderId="1" xfId="0" applyNumberFormat="1" applyFont="1" applyFill="1" applyBorder="1" applyAlignment="1">
      <alignment horizontal="right" vertical="center" wrapText="1"/>
    </xf>
  </cellXfs>
  <cellStyles count="6">
    <cellStyle name="Comma" xfId="1"/>
    <cellStyle name="Comma [0]" xfId="2"/>
    <cellStyle name="Currency" xfId="3"/>
    <cellStyle name="Currency [0]" xfId="4"/>
    <cellStyle name="Percent" xfId="5"/>
    <cellStyle name="標準"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2CC"/>
      <rgbColor rgb="00DDEBF7"/>
      <rgbColor rgb="00660066"/>
      <rgbColor rgb="00FF8080"/>
      <rgbColor rgb="000066CC"/>
      <rgbColor rgb="00D9D9D9"/>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G39"/>
  <sheetViews>
    <sheetView workbookViewId="0">
      <selection activeCell="C9" sqref="C9"/>
    </sheetView>
  </sheetViews>
  <sheetFormatPr defaultColWidth="8.6796875" defaultRowHeight="15"/>
  <cols>
    <col min="1" max="1" width="5" customWidth="1"/>
    <col min="2" max="2" width="10" customWidth="1"/>
    <col min="3" max="3" width="30" customWidth="1"/>
    <col min="4" max="5" width="11" customWidth="1"/>
    <col min="6" max="6" width="14" customWidth="1"/>
    <col min="7" max="7" width="24" customWidth="1"/>
  </cols>
  <sheetData>
    <row r="1" spans="1:7">
      <c r="A1" s="2" t="s">
        <v>2</v>
      </c>
    </row>
    <row r="2" spans="1:7">
      <c r="A2" s="3" t="s">
        <v>80</v>
      </c>
    </row>
    <row r="4" spans="1:7">
      <c r="A4" s="4" t="s">
        <v>15</v>
      </c>
      <c r="B4" s="8" t="s">
        <v>18</v>
      </c>
      <c r="C4" s="8" t="s">
        <v>7</v>
      </c>
      <c r="D4" s="8" t="s">
        <v>14</v>
      </c>
      <c r="E4" s="8" t="s">
        <v>13</v>
      </c>
      <c r="F4" s="8" t="s">
        <v>4</v>
      </c>
      <c r="G4" s="8" t="s">
        <v>19</v>
      </c>
    </row>
    <row r="5" spans="1:7">
      <c r="A5" s="5">
        <v>1</v>
      </c>
      <c r="B5" s="6" t="s">
        <v>20</v>
      </c>
      <c r="C5" s="11" t="s">
        <v>6</v>
      </c>
      <c r="D5" s="13">
        <v>300</v>
      </c>
      <c r="E5" s="13">
        <v>10407</v>
      </c>
      <c r="F5" s="15">
        <f t="shared" ref="F5:F30" si="0">D5*E5</f>
        <v>3122100</v>
      </c>
      <c r="G5" s="17"/>
    </row>
    <row r="6" spans="1:7">
      <c r="A6" s="5">
        <v>2</v>
      </c>
      <c r="B6" s="6" t="s">
        <v>20</v>
      </c>
      <c r="C6" s="11" t="s">
        <v>23</v>
      </c>
      <c r="D6" s="13">
        <v>300</v>
      </c>
      <c r="E6" s="13">
        <v>1234</v>
      </c>
      <c r="F6" s="15">
        <f t="shared" si="0"/>
        <v>370200</v>
      </c>
      <c r="G6" s="17"/>
    </row>
    <row r="7" spans="1:7">
      <c r="A7" s="5">
        <v>3</v>
      </c>
      <c r="B7" s="6" t="s">
        <v>20</v>
      </c>
      <c r="C7" s="11" t="s">
        <v>24</v>
      </c>
      <c r="D7" s="13">
        <v>300</v>
      </c>
      <c r="E7" s="13">
        <v>448</v>
      </c>
      <c r="F7" s="15">
        <f t="shared" si="0"/>
        <v>134400</v>
      </c>
      <c r="G7" s="17"/>
    </row>
    <row r="8" spans="1:7">
      <c r="A8" s="5">
        <v>4</v>
      </c>
      <c r="B8" s="6" t="s">
        <v>20</v>
      </c>
      <c r="C8" s="11" t="s">
        <v>82</v>
      </c>
      <c r="D8" s="13">
        <v>300</v>
      </c>
      <c r="E8" s="13">
        <v>260</v>
      </c>
      <c r="F8" s="15">
        <f t="shared" si="0"/>
        <v>78000</v>
      </c>
      <c r="G8" s="17"/>
    </row>
    <row r="9" spans="1:7">
      <c r="A9" s="5">
        <v>5</v>
      </c>
      <c r="B9" s="6" t="s">
        <v>20</v>
      </c>
      <c r="C9" s="11" t="s">
        <v>25</v>
      </c>
      <c r="D9" s="13">
        <v>300</v>
      </c>
      <c r="E9" s="13">
        <v>1145</v>
      </c>
      <c r="F9" s="15">
        <f t="shared" si="0"/>
        <v>343500</v>
      </c>
      <c r="G9" s="17"/>
    </row>
    <row r="10" spans="1:7">
      <c r="A10" s="5">
        <v>6</v>
      </c>
      <c r="B10" s="6" t="s">
        <v>20</v>
      </c>
      <c r="C10" s="11" t="s">
        <v>27</v>
      </c>
      <c r="D10" s="13">
        <v>300</v>
      </c>
      <c r="E10" s="13">
        <v>4</v>
      </c>
      <c r="F10" s="15">
        <f t="shared" si="0"/>
        <v>1200</v>
      </c>
      <c r="G10" s="17"/>
    </row>
    <row r="11" spans="1:7">
      <c r="A11" s="5">
        <v>7</v>
      </c>
      <c r="B11" s="6" t="s">
        <v>20</v>
      </c>
      <c r="C11" s="11" t="s">
        <v>30</v>
      </c>
      <c r="D11" s="13">
        <v>450</v>
      </c>
      <c r="E11" s="13">
        <v>4990</v>
      </c>
      <c r="F11" s="15">
        <f t="shared" si="0"/>
        <v>2245500</v>
      </c>
      <c r="G11" s="17"/>
    </row>
    <row r="12" spans="1:7">
      <c r="A12" s="5">
        <v>8</v>
      </c>
      <c r="B12" s="6" t="s">
        <v>20</v>
      </c>
      <c r="C12" s="11" t="s">
        <v>31</v>
      </c>
      <c r="D12" s="13">
        <v>450</v>
      </c>
      <c r="E12" s="13">
        <v>694</v>
      </c>
      <c r="F12" s="15">
        <f t="shared" si="0"/>
        <v>312300</v>
      </c>
      <c r="G12" s="17"/>
    </row>
    <row r="13" spans="1:7">
      <c r="A13" s="5">
        <v>9</v>
      </c>
      <c r="B13" s="6" t="s">
        <v>20</v>
      </c>
      <c r="C13" s="11" t="s">
        <v>32</v>
      </c>
      <c r="D13" s="13">
        <v>750</v>
      </c>
      <c r="E13" s="13">
        <v>2111</v>
      </c>
      <c r="F13" s="15">
        <f t="shared" si="0"/>
        <v>1583250</v>
      </c>
      <c r="G13" s="17"/>
    </row>
    <row r="14" spans="1:7">
      <c r="A14" s="5">
        <v>10</v>
      </c>
      <c r="B14" s="6" t="s">
        <v>20</v>
      </c>
      <c r="C14" s="11" t="s">
        <v>5</v>
      </c>
      <c r="D14" s="13">
        <v>750</v>
      </c>
      <c r="E14" s="13">
        <v>36</v>
      </c>
      <c r="F14" s="15">
        <f t="shared" si="0"/>
        <v>27000</v>
      </c>
      <c r="G14" s="17"/>
    </row>
    <row r="15" spans="1:7" s="1" customFormat="1">
      <c r="A15" s="5">
        <v>11</v>
      </c>
      <c r="B15" s="6" t="s">
        <v>20</v>
      </c>
      <c r="C15" s="11" t="s">
        <v>35</v>
      </c>
      <c r="D15" s="13">
        <v>750</v>
      </c>
      <c r="E15" s="13">
        <v>2325</v>
      </c>
      <c r="F15" s="15">
        <f t="shared" si="0"/>
        <v>1743750</v>
      </c>
      <c r="G15" s="18"/>
    </row>
    <row r="16" spans="1:7" s="1" customFormat="1">
      <c r="A16" s="5">
        <v>12</v>
      </c>
      <c r="B16" s="6" t="s">
        <v>20</v>
      </c>
      <c r="C16" s="11" t="s">
        <v>16</v>
      </c>
      <c r="D16" s="13">
        <v>750</v>
      </c>
      <c r="E16" s="13">
        <v>7</v>
      </c>
      <c r="F16" s="15">
        <f t="shared" si="0"/>
        <v>5250</v>
      </c>
      <c r="G16" s="18"/>
    </row>
    <row r="17" spans="1:7">
      <c r="A17" s="5">
        <v>13</v>
      </c>
      <c r="B17" s="6" t="s">
        <v>20</v>
      </c>
      <c r="C17" s="11" t="s">
        <v>81</v>
      </c>
      <c r="D17" s="13">
        <v>350</v>
      </c>
      <c r="E17" s="13">
        <v>19</v>
      </c>
      <c r="F17" s="15">
        <f t="shared" si="0"/>
        <v>6650</v>
      </c>
      <c r="G17" s="17"/>
    </row>
    <row r="18" spans="1:7">
      <c r="A18" s="5">
        <v>14</v>
      </c>
      <c r="B18" s="6" t="s">
        <v>20</v>
      </c>
      <c r="C18" s="11" t="s">
        <v>36</v>
      </c>
      <c r="D18" s="13">
        <v>350</v>
      </c>
      <c r="E18" s="13">
        <v>87</v>
      </c>
      <c r="F18" s="15">
        <f t="shared" si="0"/>
        <v>30450</v>
      </c>
      <c r="G18" s="17"/>
    </row>
    <row r="19" spans="1:7">
      <c r="A19" s="5">
        <v>15</v>
      </c>
      <c r="B19" s="6" t="s">
        <v>20</v>
      </c>
      <c r="C19" s="11" t="s">
        <v>38</v>
      </c>
      <c r="D19" s="13">
        <v>1400</v>
      </c>
      <c r="E19" s="13">
        <v>1</v>
      </c>
      <c r="F19" s="15">
        <f t="shared" si="0"/>
        <v>1400</v>
      </c>
      <c r="G19" s="17"/>
    </row>
    <row r="20" spans="1:7">
      <c r="A20" s="5">
        <v>16</v>
      </c>
      <c r="B20" s="6" t="s">
        <v>20</v>
      </c>
      <c r="C20" s="11" t="s">
        <v>39</v>
      </c>
      <c r="D20" s="13">
        <v>300</v>
      </c>
      <c r="E20" s="13">
        <v>64</v>
      </c>
      <c r="F20" s="15">
        <f t="shared" si="0"/>
        <v>19200</v>
      </c>
      <c r="G20" s="17"/>
    </row>
    <row r="21" spans="1:7">
      <c r="A21" s="5">
        <v>17</v>
      </c>
      <c r="B21" s="6" t="s">
        <v>20</v>
      </c>
      <c r="C21" s="11" t="s">
        <v>40</v>
      </c>
      <c r="D21" s="13">
        <v>400</v>
      </c>
      <c r="E21" s="13">
        <v>7</v>
      </c>
      <c r="F21" s="15">
        <f t="shared" si="0"/>
        <v>2800</v>
      </c>
      <c r="G21" s="17"/>
    </row>
    <row r="22" spans="1:7">
      <c r="A22" s="5">
        <v>18</v>
      </c>
      <c r="B22" s="6" t="s">
        <v>20</v>
      </c>
      <c r="C22" s="11" t="s">
        <v>41</v>
      </c>
      <c r="D22" s="13">
        <v>700</v>
      </c>
      <c r="E22" s="13">
        <v>0</v>
      </c>
      <c r="F22" s="15">
        <f t="shared" si="0"/>
        <v>0</v>
      </c>
      <c r="G22" s="17"/>
    </row>
    <row r="23" spans="1:7">
      <c r="A23" s="5">
        <v>19</v>
      </c>
      <c r="B23" s="6" t="s">
        <v>20</v>
      </c>
      <c r="C23" s="11" t="s">
        <v>44</v>
      </c>
      <c r="D23" s="13">
        <v>300</v>
      </c>
      <c r="E23" s="13">
        <v>6695</v>
      </c>
      <c r="F23" s="15">
        <f t="shared" si="0"/>
        <v>2008500</v>
      </c>
      <c r="G23" s="17"/>
    </row>
    <row r="24" spans="1:7">
      <c r="A24" s="5">
        <v>20</v>
      </c>
      <c r="B24" s="6" t="s">
        <v>20</v>
      </c>
      <c r="C24" s="11" t="s">
        <v>28</v>
      </c>
      <c r="D24" s="13">
        <v>300</v>
      </c>
      <c r="E24" s="13">
        <v>1240</v>
      </c>
      <c r="F24" s="15">
        <f t="shared" si="0"/>
        <v>372000</v>
      </c>
      <c r="G24" s="17"/>
    </row>
    <row r="25" spans="1:7">
      <c r="A25" s="5">
        <v>21</v>
      </c>
      <c r="B25" s="6" t="s">
        <v>20</v>
      </c>
      <c r="C25" s="11" t="s">
        <v>45</v>
      </c>
      <c r="D25" s="13">
        <v>300</v>
      </c>
      <c r="E25" s="13">
        <v>429</v>
      </c>
      <c r="F25" s="15">
        <f t="shared" si="0"/>
        <v>128700</v>
      </c>
      <c r="G25" s="17"/>
    </row>
    <row r="26" spans="1:7">
      <c r="A26" s="5">
        <v>22</v>
      </c>
      <c r="B26" s="9" t="s">
        <v>46</v>
      </c>
      <c r="C26" s="11" t="s">
        <v>9</v>
      </c>
      <c r="D26" s="13">
        <v>300</v>
      </c>
      <c r="E26" s="13">
        <v>714</v>
      </c>
      <c r="F26" s="15">
        <f t="shared" si="0"/>
        <v>214200</v>
      </c>
      <c r="G26" s="17"/>
    </row>
    <row r="27" spans="1:7">
      <c r="A27" s="5">
        <v>23</v>
      </c>
      <c r="B27" s="9" t="s">
        <v>46</v>
      </c>
      <c r="C27" s="11" t="s">
        <v>10</v>
      </c>
      <c r="D27" s="13">
        <v>300</v>
      </c>
      <c r="E27" s="13">
        <v>987</v>
      </c>
      <c r="F27" s="15">
        <f t="shared" si="0"/>
        <v>296100</v>
      </c>
      <c r="G27" s="17"/>
    </row>
    <row r="28" spans="1:7">
      <c r="A28" s="5">
        <v>24</v>
      </c>
      <c r="B28" s="9" t="s">
        <v>46</v>
      </c>
      <c r="C28" s="11" t="s">
        <v>47</v>
      </c>
      <c r="D28" s="13">
        <v>1300</v>
      </c>
      <c r="E28" s="13">
        <v>163</v>
      </c>
      <c r="F28" s="15">
        <f t="shared" si="0"/>
        <v>211900</v>
      </c>
      <c r="G28" s="17"/>
    </row>
    <row r="29" spans="1:7">
      <c r="A29" s="5">
        <v>25</v>
      </c>
      <c r="B29" s="9" t="s">
        <v>46</v>
      </c>
      <c r="C29" s="11" t="s">
        <v>3</v>
      </c>
      <c r="D29" s="13">
        <v>300</v>
      </c>
      <c r="E29" s="13">
        <v>3752</v>
      </c>
      <c r="F29" s="15">
        <f t="shared" si="0"/>
        <v>1125600</v>
      </c>
      <c r="G29" s="17"/>
    </row>
    <row r="30" spans="1:7">
      <c r="A30" s="5">
        <v>26</v>
      </c>
      <c r="B30" s="9" t="s">
        <v>46</v>
      </c>
      <c r="C30" s="11" t="s">
        <v>22</v>
      </c>
      <c r="D30" s="13">
        <v>750</v>
      </c>
      <c r="E30" s="13">
        <v>236</v>
      </c>
      <c r="F30" s="15">
        <f t="shared" si="0"/>
        <v>177000</v>
      </c>
      <c r="G30" s="17"/>
    </row>
    <row r="31" spans="1:7">
      <c r="A31" s="6"/>
      <c r="B31" s="10" t="s">
        <v>1</v>
      </c>
      <c r="C31" s="6"/>
      <c r="D31" s="6"/>
      <c r="E31" s="15">
        <f>SUMIF($B$5:$B$30,"市民課",E$5:E$30)</f>
        <v>32203</v>
      </c>
      <c r="F31" s="15">
        <f>SUMIF($B$5:$B$30,"市民課",F$5:F$30)</f>
        <v>12536150</v>
      </c>
      <c r="G31" s="6"/>
    </row>
    <row r="32" spans="1:7">
      <c r="A32" s="6"/>
      <c r="B32" s="10" t="s">
        <v>8</v>
      </c>
      <c r="C32" s="6"/>
      <c r="D32" s="6"/>
      <c r="E32" s="15">
        <f>SUMIF($B$5:$B$30,"税務課",E$5:E$30)</f>
        <v>5852</v>
      </c>
      <c r="F32" s="15">
        <f>SUMIF($B$5:$B$30,"税務課",F$5:F$30)</f>
        <v>2024800</v>
      </c>
      <c r="G32" s="6"/>
    </row>
    <row r="33" spans="1:7">
      <c r="A33" s="6"/>
      <c r="B33" s="10" t="s">
        <v>49</v>
      </c>
      <c r="C33" s="6"/>
      <c r="D33" s="6"/>
      <c r="E33" s="16">
        <f>SUM(E5:E30)</f>
        <v>38055</v>
      </c>
      <c r="F33" s="16">
        <f>SUM(F5:F30)</f>
        <v>14560950</v>
      </c>
      <c r="G33" s="6"/>
    </row>
    <row r="35" spans="1:7">
      <c r="A35" s="2" t="s">
        <v>77</v>
      </c>
      <c r="B35" s="7"/>
      <c r="C35" s="7"/>
      <c r="D35" s="7"/>
      <c r="E35" s="7"/>
      <c r="F35" s="7"/>
    </row>
    <row r="36" spans="1:7">
      <c r="A36" s="7"/>
      <c r="C36" s="12" t="s">
        <v>18</v>
      </c>
      <c r="D36" s="12" t="s">
        <v>78</v>
      </c>
      <c r="E36" s="12" t="s">
        <v>79</v>
      </c>
      <c r="F36" s="7"/>
    </row>
    <row r="37" spans="1:7">
      <c r="A37" s="7"/>
      <c r="C37" s="9" t="s">
        <v>20</v>
      </c>
      <c r="D37" s="14">
        <v>2.e-002</v>
      </c>
      <c r="E37" s="14">
        <v>5.0999999999999997e-002</v>
      </c>
      <c r="F37" s="7"/>
    </row>
    <row r="38" spans="1:7">
      <c r="A38" s="7"/>
      <c r="C38" s="9" t="s">
        <v>46</v>
      </c>
      <c r="D38" s="14">
        <v>4.2000000000000003e-002</v>
      </c>
      <c r="E38" s="14">
        <v>4.e-002</v>
      </c>
      <c r="F38" s="7"/>
    </row>
    <row r="39" spans="1:7">
      <c r="A39" s="3" t="s">
        <v>56</v>
      </c>
      <c r="B39" s="7"/>
      <c r="C39" s="7"/>
      <c r="D39" s="7"/>
      <c r="E39" s="7"/>
      <c r="F39" s="7"/>
    </row>
  </sheetData>
  <phoneticPr fontId="2" type="Hiragana"/>
  <pageMargins left="0.7" right="0.7" top="0.75" bottom="0.75" header="0.3" footer="0.3"/>
  <pageSetup paperSize="9" scale="84"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E43"/>
  <sheetViews>
    <sheetView tabSelected="1" workbookViewId="0"/>
  </sheetViews>
  <sheetFormatPr defaultColWidth="8.6796875" defaultRowHeight="15"/>
  <cols>
    <col min="1" max="1" width="20" customWidth="1"/>
    <col min="2" max="3" width="18" customWidth="1"/>
    <col min="4" max="4" width="20" customWidth="1"/>
    <col min="5" max="5" width="30" customWidth="1"/>
  </cols>
  <sheetData>
    <row r="1" spans="1:5">
      <c r="A1" s="2" t="s">
        <v>50</v>
      </c>
    </row>
    <row r="2" spans="1:5" ht="33.75" customHeight="1">
      <c r="A2" s="19" t="s">
        <v>21</v>
      </c>
      <c r="B2" s="23"/>
      <c r="C2" s="23"/>
      <c r="D2" s="23"/>
      <c r="E2" s="23"/>
    </row>
    <row r="4" spans="1:5" ht="15" customHeight="1">
      <c r="A4" s="20" t="s">
        <v>53</v>
      </c>
      <c r="B4" s="24"/>
      <c r="C4" s="25"/>
    </row>
    <row r="5" spans="1:5" ht="15" customHeight="1">
      <c r="A5" s="6" t="s">
        <v>54</v>
      </c>
      <c r="B5" s="25"/>
      <c r="C5" s="15">
        <f>対象手数料及び収納実績!F33</f>
        <v>14560950</v>
      </c>
    </row>
    <row r="6" spans="1:5" ht="15" customHeight="1">
      <c r="A6" s="6" t="s">
        <v>17</v>
      </c>
      <c r="B6" s="25"/>
      <c r="C6" s="26">
        <v>0.1</v>
      </c>
      <c r="D6" s="32"/>
    </row>
    <row r="7" spans="1:5" ht="15" customHeight="1">
      <c r="A7" s="6" t="s">
        <v>55</v>
      </c>
      <c r="B7" s="25"/>
      <c r="C7" s="15">
        <f>C5*C6</f>
        <v>1456095</v>
      </c>
    </row>
    <row r="9" spans="1:5">
      <c r="A9" s="8" t="s">
        <v>29</v>
      </c>
      <c r="B9" s="8" t="s">
        <v>0</v>
      </c>
      <c r="C9" s="8" t="s">
        <v>26</v>
      </c>
    </row>
    <row r="10" spans="1:5">
      <c r="A10" s="6" t="s">
        <v>57</v>
      </c>
      <c r="B10" s="26">
        <v>0.4</v>
      </c>
      <c r="C10" s="15">
        <f>$C$7*B10</f>
        <v>582438</v>
      </c>
    </row>
    <row r="11" spans="1:5">
      <c r="A11" s="6" t="s">
        <v>37</v>
      </c>
      <c r="B11" s="26">
        <v>0.2</v>
      </c>
      <c r="C11" s="15">
        <f>$C$7*B11</f>
        <v>291219</v>
      </c>
    </row>
    <row r="12" spans="1:5">
      <c r="A12" s="6" t="s">
        <v>52</v>
      </c>
      <c r="B12" s="26">
        <v>0.4</v>
      </c>
      <c r="C12" s="15">
        <f>$C$7*B12</f>
        <v>582438</v>
      </c>
    </row>
    <row r="13" spans="1:5">
      <c r="A13" s="6" t="s">
        <v>11</v>
      </c>
      <c r="B13" s="27">
        <f>SUM(B10:B12)</f>
        <v>1</v>
      </c>
      <c r="C13" s="15">
        <f>SUM(C10:C12)</f>
        <v>1456095</v>
      </c>
    </row>
    <row r="15" spans="1:5" ht="24" customHeight="1">
      <c r="A15" s="8" t="s">
        <v>29</v>
      </c>
      <c r="B15" s="8" t="s">
        <v>58</v>
      </c>
      <c r="C15" s="8" t="s">
        <v>59</v>
      </c>
      <c r="D15" s="8" t="s">
        <v>19</v>
      </c>
    </row>
    <row r="16" spans="1:5">
      <c r="A16" s="6" t="s">
        <v>57</v>
      </c>
      <c r="B16" s="28" t="s">
        <v>60</v>
      </c>
      <c r="C16" s="31"/>
      <c r="D16" s="33"/>
    </row>
    <row r="17" spans="1:4">
      <c r="A17" s="6" t="s">
        <v>57</v>
      </c>
      <c r="B17" s="28" t="s">
        <v>42</v>
      </c>
      <c r="C17" s="31"/>
      <c r="D17" s="33"/>
    </row>
    <row r="18" spans="1:4">
      <c r="A18" s="6" t="s">
        <v>57</v>
      </c>
      <c r="B18" s="28" t="s">
        <v>61</v>
      </c>
      <c r="C18" s="31"/>
      <c r="D18" s="33"/>
    </row>
    <row r="19" spans="1:4">
      <c r="A19" s="6" t="s">
        <v>57</v>
      </c>
      <c r="B19" s="28" t="s">
        <v>62</v>
      </c>
      <c r="C19" s="31"/>
      <c r="D19" s="33"/>
    </row>
    <row r="20" spans="1:4">
      <c r="A20" s="6" t="s">
        <v>57</v>
      </c>
      <c r="B20" s="28" t="s">
        <v>12</v>
      </c>
      <c r="C20" s="31"/>
      <c r="D20" s="33"/>
    </row>
    <row r="21" spans="1:4">
      <c r="A21" s="6" t="s">
        <v>37</v>
      </c>
      <c r="B21" s="28" t="s">
        <v>63</v>
      </c>
      <c r="C21" s="31"/>
      <c r="D21" s="33"/>
    </row>
    <row r="22" spans="1:4">
      <c r="A22" s="6" t="s">
        <v>37</v>
      </c>
      <c r="B22" s="6" t="s">
        <v>34</v>
      </c>
      <c r="C22" s="31"/>
      <c r="D22" s="33"/>
    </row>
    <row r="23" spans="1:4">
      <c r="A23" s="6" t="s">
        <v>37</v>
      </c>
      <c r="B23" s="28" t="s">
        <v>43</v>
      </c>
      <c r="C23" s="31"/>
      <c r="D23" s="33"/>
    </row>
    <row r="24" spans="1:4">
      <c r="A24" s="6" t="s">
        <v>37</v>
      </c>
      <c r="B24" s="28" t="s">
        <v>51</v>
      </c>
      <c r="C24" s="31"/>
      <c r="D24" s="33"/>
    </row>
    <row r="25" spans="1:4">
      <c r="A25" s="6" t="s">
        <v>37</v>
      </c>
      <c r="B25" s="28" t="s">
        <v>64</v>
      </c>
      <c r="C25" s="31"/>
      <c r="D25" s="33"/>
    </row>
    <row r="26" spans="1:4">
      <c r="A26" s="6" t="s">
        <v>37</v>
      </c>
      <c r="B26" s="6" t="s">
        <v>65</v>
      </c>
      <c r="C26" s="31"/>
      <c r="D26" s="33"/>
    </row>
    <row r="27" spans="1:4">
      <c r="A27" s="6" t="s">
        <v>52</v>
      </c>
      <c r="B27" s="28" t="s">
        <v>66</v>
      </c>
      <c r="C27" s="31"/>
      <c r="D27" s="33"/>
    </row>
    <row r="28" spans="1:4">
      <c r="A28" s="6" t="s">
        <v>52</v>
      </c>
      <c r="B28" s="28" t="s">
        <v>33</v>
      </c>
      <c r="C28" s="31"/>
      <c r="D28" s="33"/>
    </row>
    <row r="29" spans="1:4">
      <c r="A29" s="6" t="s">
        <v>52</v>
      </c>
      <c r="B29" s="28" t="s">
        <v>67</v>
      </c>
      <c r="C29" s="31"/>
      <c r="D29" s="33"/>
    </row>
    <row r="30" spans="1:4">
      <c r="A30" s="6" t="s">
        <v>52</v>
      </c>
      <c r="B30" s="6" t="s">
        <v>68</v>
      </c>
      <c r="C30" s="31"/>
      <c r="D30" s="33"/>
    </row>
    <row r="31" spans="1:4">
      <c r="A31" s="6" t="s">
        <v>52</v>
      </c>
      <c r="B31" s="6" t="s">
        <v>69</v>
      </c>
      <c r="C31" s="31"/>
      <c r="D31" s="33"/>
    </row>
    <row r="33" spans="1:5" ht="24" customHeight="1">
      <c r="A33" s="8" t="s">
        <v>29</v>
      </c>
      <c r="B33" s="8" t="s">
        <v>70</v>
      </c>
      <c r="C33" s="8" t="s">
        <v>26</v>
      </c>
      <c r="D33" s="8" t="s">
        <v>71</v>
      </c>
    </row>
    <row r="34" spans="1:5">
      <c r="A34" s="6" t="s">
        <v>57</v>
      </c>
      <c r="B34" s="29">
        <f>IFERROR(AVERAGE(C16:C20),0)</f>
        <v>0</v>
      </c>
      <c r="C34" s="15">
        <f>C10</f>
        <v>582438</v>
      </c>
      <c r="D34" s="15">
        <f>ROUNDDOWN(B34*C34,0)</f>
        <v>0</v>
      </c>
    </row>
    <row r="35" spans="1:5">
      <c r="A35" s="6" t="s">
        <v>37</v>
      </c>
      <c r="B35" s="29">
        <f>IFERROR(AVERAGE(C21:C26),0)</f>
        <v>0</v>
      </c>
      <c r="C35" s="15">
        <f>C11</f>
        <v>291219</v>
      </c>
      <c r="D35" s="15">
        <f>ROUNDDOWN(B35*C35,0)</f>
        <v>0</v>
      </c>
    </row>
    <row r="36" spans="1:5">
      <c r="A36" s="6" t="s">
        <v>52</v>
      </c>
      <c r="B36" s="29">
        <f>IFERROR(AVERAGE(C27:C31),0)</f>
        <v>0</v>
      </c>
      <c r="C36" s="15">
        <f>C12</f>
        <v>582438</v>
      </c>
      <c r="D36" s="15">
        <f>ROUNDDOWN(B36*C36,0)</f>
        <v>0</v>
      </c>
    </row>
    <row r="37" spans="1:5">
      <c r="A37" s="10" t="s">
        <v>72</v>
      </c>
      <c r="B37" s="6"/>
      <c r="C37" s="6"/>
      <c r="D37" s="16">
        <f>SUM(D34:D36)</f>
        <v>0</v>
      </c>
    </row>
    <row r="38" spans="1:5" ht="27.75" customHeight="1">
      <c r="A38" s="6" t="s">
        <v>73</v>
      </c>
      <c r="B38" s="24"/>
      <c r="C38" s="25"/>
      <c r="D38" s="34"/>
    </row>
    <row r="39" spans="1:5" ht="15" customHeight="1">
      <c r="A39" s="10" t="s">
        <v>74</v>
      </c>
      <c r="B39" s="24"/>
      <c r="C39" s="25"/>
      <c r="D39" s="16">
        <f>D37+D38</f>
        <v>0</v>
      </c>
    </row>
    <row r="41" spans="1:5" ht="38" customHeight="1">
      <c r="A41" s="21" t="s">
        <v>75</v>
      </c>
      <c r="B41" s="7"/>
      <c r="C41" s="7"/>
      <c r="D41" s="7"/>
      <c r="E41" s="7"/>
    </row>
    <row r="42" spans="1:5" ht="47.25" customHeight="1">
      <c r="A42" s="22" t="s">
        <v>48</v>
      </c>
      <c r="B42" s="30"/>
      <c r="C42" s="30"/>
      <c r="D42" s="30"/>
      <c r="E42" s="30"/>
    </row>
    <row r="43" spans="1:5" ht="38" customHeight="1">
      <c r="A43" s="21" t="s">
        <v>76</v>
      </c>
      <c r="B43" s="7"/>
      <c r="C43" s="7"/>
      <c r="D43" s="7"/>
      <c r="E43" s="7"/>
    </row>
  </sheetData>
  <mergeCells count="10">
    <mergeCell ref="A2:E2"/>
    <mergeCell ref="A4:C4"/>
    <mergeCell ref="A5:B5"/>
    <mergeCell ref="A6:B6"/>
    <mergeCell ref="A7:B7"/>
    <mergeCell ref="A38:C38"/>
    <mergeCell ref="A39:C39"/>
    <mergeCell ref="A41:E41"/>
    <mergeCell ref="A42:E42"/>
    <mergeCell ref="A43:E43"/>
  </mergeCells>
  <phoneticPr fontId="2" type="Hiragana"/>
  <pageMargins left="0.7" right="0.7" top="0.75" bottom="0.75" header="0.3" footer="0.3"/>
  <pageSetup paperSize="9" scale="82"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対象手数料及び収納実績</vt:lpstr>
      <vt:lpstr>手数料率表及び年間見込み</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openpyxl</dc:creator>
  <cp:lastModifiedBy>R06-002JOUHOU</cp:lastModifiedBy>
  <dcterms:created xsi:type="dcterms:W3CDTF">2026-09-30T00:05:57Z</dcterms:created>
  <dcterms:modified xsi:type="dcterms:W3CDTF">2026-10-15T09:10:32Z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LastSavedDate">
    <vt:filetime>2026-09-30T04:00:56Z</vt:filetime>
  </property>
  <property fmtid="{D5CDD505-2E9C-101B-9397-08002B2CF9AE}" pid="3" name="LastSavedVersion">
    <vt:lpwstr>5.0.2.0</vt:lpwstr>
  </property>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2026-10-15T09:10:32Z</vt:filetime>
  </property>
</Properties>
</file>